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lasses" sheetId="2" r:id="rId1"/>
  </sheets>
  <definedNames>
    <definedName name="_xlnm.Print_Area" localSheetId="0">Classes!$A$1:$J$67</definedName>
  </definedNames>
  <calcPr calcId="14562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E40" i="2"/>
  <c r="D40" i="2"/>
  <c r="C40" i="2"/>
  <c r="H42" i="2" l="1"/>
  <c r="G42" i="2"/>
  <c r="H34" i="2"/>
  <c r="G34" i="2"/>
  <c r="H25" i="2"/>
  <c r="G25" i="2"/>
  <c r="J44" i="2"/>
  <c r="E39" i="2"/>
  <c r="D39" i="2"/>
  <c r="C39" i="2"/>
  <c r="E32" i="2"/>
  <c r="D32" i="2"/>
  <c r="C32" i="2"/>
  <c r="E31" i="2"/>
  <c r="D31" i="2"/>
  <c r="C31" i="2"/>
  <c r="E30" i="2"/>
  <c r="D30" i="2"/>
  <c r="C30" i="2"/>
  <c r="E13" i="2"/>
  <c r="D13" i="2"/>
  <c r="C13" i="2"/>
  <c r="E22" i="2"/>
  <c r="D22" i="2"/>
  <c r="C22" i="2"/>
  <c r="E21" i="2"/>
  <c r="D21" i="2"/>
  <c r="C21" i="2"/>
  <c r="E5" i="2"/>
  <c r="J13" i="2" l="1"/>
  <c r="D41" i="2"/>
  <c r="D42" i="2" s="1"/>
  <c r="D24" i="2"/>
  <c r="D25" i="2" s="1"/>
  <c r="E41" i="2"/>
  <c r="E42" i="2" s="1"/>
  <c r="C24" i="2"/>
  <c r="C25" i="2" s="1"/>
  <c r="D33" i="2"/>
  <c r="D34" i="2" s="1"/>
  <c r="C41" i="2"/>
  <c r="C42" i="2" s="1"/>
  <c r="E33" i="2"/>
  <c r="E34" i="2" s="1"/>
  <c r="E24" i="2"/>
  <c r="E25" i="2" s="1"/>
  <c r="C33" i="2"/>
  <c r="C34" i="2" s="1"/>
  <c r="F42" i="2" l="1"/>
  <c r="I42" i="2" s="1"/>
  <c r="J42" i="2" s="1"/>
  <c r="F34" i="2"/>
  <c r="I34" i="2" s="1"/>
  <c r="J34" i="2" s="1"/>
  <c r="F25" i="2"/>
  <c r="I25" i="2" s="1"/>
  <c r="J25" i="2" s="1"/>
  <c r="J46" i="2" l="1"/>
</calcChain>
</file>

<file path=xl/sharedStrings.xml><?xml version="1.0" encoding="utf-8"?>
<sst xmlns="http://schemas.openxmlformats.org/spreadsheetml/2006/main" count="80" uniqueCount="78">
  <si>
    <t>2 Year Old</t>
  </si>
  <si>
    <t>Universal 3 &amp; 4 Year Old</t>
  </si>
  <si>
    <t xml:space="preserve">Extended 3 &amp; 4 Year Old </t>
  </si>
  <si>
    <t>Funding Rate (Per Hour)</t>
  </si>
  <si>
    <t>a</t>
  </si>
  <si>
    <t>b</t>
  </si>
  <si>
    <t>c</t>
  </si>
  <si>
    <t>Total</t>
  </si>
  <si>
    <t>Add EYPP</t>
  </si>
  <si>
    <t>Add DAF</t>
  </si>
  <si>
    <t>d</t>
  </si>
  <si>
    <t>June - actual hours delivered</t>
  </si>
  <si>
    <t>July - actual hours delivered</t>
  </si>
  <si>
    <t>September - actual hours delivered</t>
  </si>
  <si>
    <t>November - actual hours delivered</t>
  </si>
  <si>
    <t>January - actual hours delivered</t>
  </si>
  <si>
    <t>Notes</t>
  </si>
  <si>
    <r>
      <t xml:space="preserve">This works on the assumption that we are collecting and processing actuals information </t>
    </r>
    <r>
      <rPr>
        <b/>
        <i/>
        <sz val="11"/>
        <color theme="1"/>
        <rFont val="Calibri"/>
        <family val="2"/>
        <scheme val="minor"/>
      </rPr>
      <t>monthly</t>
    </r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</si>
  <si>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</si>
  <si>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</si>
  <si>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</si>
  <si>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</si>
  <si>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</si>
  <si>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</si>
  <si>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</si>
  <si>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</si>
  <si>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</si>
  <si>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</si>
  <si>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</si>
  <si>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Summer Term</t>
  </si>
  <si>
    <t>Autumn Term</t>
  </si>
  <si>
    <t>Spring Term</t>
  </si>
  <si>
    <t>Initial S251 Confirmed Indicative Annual Budget Totals</t>
  </si>
  <si>
    <t>Total Summer Term Hours</t>
  </si>
  <si>
    <t>Adjustment to Funding (Termly)</t>
  </si>
  <si>
    <t>Total Actual 'in term' Funding Entitlement</t>
  </si>
  <si>
    <t>Total Autumn Term Hours</t>
  </si>
  <si>
    <t>Total Spring Term Hours</t>
  </si>
  <si>
    <t>p</t>
  </si>
  <si>
    <t>q</t>
  </si>
  <si>
    <t>r</t>
  </si>
  <si>
    <t>Adjustment to the value of Sustainability (Nursery schools only)</t>
  </si>
  <si>
    <t>s</t>
  </si>
  <si>
    <t>t</t>
  </si>
  <si>
    <t>u</t>
  </si>
  <si>
    <t xml:space="preserve">Total Funding to Receive </t>
  </si>
  <si>
    <t>Sub Total 'in term' Actual Funding Entitlement</t>
  </si>
  <si>
    <t>v</t>
  </si>
  <si>
    <t>w</t>
  </si>
  <si>
    <t>The only change from the current timetable is a movement of the autumn term adjustment from December to January (so December actuals can be included)</t>
  </si>
  <si>
    <r>
      <t xml:space="preserve">August - actual hours delivered (actuals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same as July)</t>
    </r>
  </si>
  <si>
    <t>x</t>
  </si>
  <si>
    <t>Should be relatively small in value (unless easter holidays interfere - careful of this; could over calculate where easter is very early)</t>
  </si>
  <si>
    <t>May - actual hours delivered (spring bank holiday)</t>
  </si>
  <si>
    <t>April - actual hours delivered (easter holiday)</t>
  </si>
  <si>
    <t>This is therefore, more about how and when we adjust funding rather than how we calculate and adjust payments</t>
  </si>
  <si>
    <t>Payments work in a different way from PVI as we add an annual value into a school's payments at the start of the year and we have a set payments profile</t>
  </si>
  <si>
    <t>Schools / classes will not want to have EY funding changing monthly and we believe they would wish to stick to a termly method of implementation of adjustments</t>
  </si>
  <si>
    <t>Actuals data would still be collected on a monthly basis and funding re-calculated on this</t>
  </si>
  <si>
    <t>Monthly actuals though would be grouped into 3 terms and funding amended 3 times a year as per timetable (September, January, March)</t>
  </si>
  <si>
    <t>Repeat February - actual hours delivered</t>
  </si>
  <si>
    <t>Previous year adjustment for the difference between estimated and actual March (would begin in April 2019; not in 2018/19)</t>
  </si>
  <si>
    <t>October - actual hours delivered (half term)</t>
  </si>
  <si>
    <t>December - actual hours delivered (Christmas holidays)</t>
  </si>
  <si>
    <t>February - actual hours delivered (half term)</t>
  </si>
  <si>
    <r>
      <t xml:space="preserve">Total Funding to Receive (m x a) - </t>
    </r>
    <r>
      <rPr>
        <b/>
        <sz val="11"/>
        <color theme="1"/>
        <rFont val="Calibri"/>
        <family val="2"/>
        <scheme val="minor"/>
      </rPr>
      <t>adjustment in September</t>
    </r>
  </si>
  <si>
    <r>
      <t xml:space="preserve">Total Funding to Receive (r x a) - </t>
    </r>
    <r>
      <rPr>
        <b/>
        <sz val="11"/>
        <color theme="1"/>
        <rFont val="Calibri"/>
        <family val="2"/>
        <scheme val="minor"/>
      </rPr>
      <t>adjustment in January</t>
    </r>
  </si>
  <si>
    <r>
      <t xml:space="preserve">Total Funding to Receive (v x a) - </t>
    </r>
    <r>
      <rPr>
        <b/>
        <sz val="11"/>
        <color theme="1"/>
        <rFont val="Calibri"/>
        <family val="2"/>
        <scheme val="minor"/>
      </rPr>
      <t>adjustment in March</t>
    </r>
  </si>
  <si>
    <t>Schools and Classes - Example of Funding Re-Calculation Methodology</t>
  </si>
  <si>
    <t>This then means that an adjustment needs to be included in the new year for the difference between February and March actual (using the previous year's rates)</t>
  </si>
  <si>
    <t>Because data is grouped into terms we have more time to collect summer term actuals (meaning that we don't have to start the year funding a month in arrears)</t>
  </si>
  <si>
    <t>Academies - default will be this schools methodology</t>
  </si>
  <si>
    <t xml:space="preserve">Summer Term </t>
  </si>
  <si>
    <t>Sustainability (Nursery Schools)</t>
  </si>
  <si>
    <t>August would be based on actual hours delivered meaning if school is closed = 0 funding</t>
  </si>
  <si>
    <t>However, we run out of time for including the March actual in the spring term adjustment. February is used twice.</t>
  </si>
  <si>
    <t>But February actual hours likely to be reduced for half term so most schools could see a positive adjustment in a normal year (without early easter interference)</t>
  </si>
  <si>
    <t>Document HX Appendix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</si>
</sst>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1" fillId="5" borderId="2" xfId="0" applyNumberFormat="1" applyFont="1" applyFill="1" applyBorder="1" applyAlignment="1">
      <alignment horizontal="right"/>
    </xf>
    <xf numFmtId="0" fontId="2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165" fontId="0" fillId="6" borderId="1" xfId="0" applyNumberFormat="1" applyFill="1" applyBorder="1" applyAlignment="1">
      <alignment horizontal="right"/>
    </xf>
    <xf numFmtId="3" fontId="1" fillId="6" borderId="0" xfId="0" applyNumberFormat="1" applyFont="1" applyFill="1" applyAlignment="1">
      <alignment horizontal="right" wrapText="1"/>
    </xf>
    <xf numFmtId="3" fontId="1" fillId="4" borderId="0" xfId="0" applyNumberFormat="1" applyFont="1" applyFill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1" fillId="5" borderId="0" xfId="0" applyNumberFormat="1" applyFont="1" applyFill="1" applyAlignment="1">
      <alignment horizontal="right" wrapText="1"/>
    </xf>
    <xf numFmtId="165" fontId="1" fillId="0" borderId="0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0" xfId="0" applyFont="1"/>
    <xf numFmtId="165" fontId="0" fillId="0" borderId="1" xfId="0" applyNumberFormat="1" applyFont="1" applyBorder="1" applyAlignment="1">
      <alignment horizontal="right"/>
    </xf>
    <xf numFmtId="0" fontId="4" fillId="0" borderId="0" xfId="0" applyFont="1" applyFill="1"/>
    <xf numFmtId="3" fontId="0" fillId="0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tabSelected="1" workbookViewId="0">
      <selection activeCell="D11" sqref="D11"/>
    </sheetView>
  </sheetViews>
  <sheetFormatPr defaultRowHeight="15" x14ac:dyDescent="0.25"/>
  <cols>
    <col min="1" max="1" width="5.85546875" customWidth="1"/>
    <col min="2" max="2" width="56" customWidth="1"/>
    <col min="3" max="3" width="11" style="2" customWidth="1"/>
    <col min="4" max="4" width="10.7109375" style="2" customWidth="1"/>
    <col min="5" max="5" width="11.5703125" style="2" customWidth="1"/>
    <col min="6" max="7" width="12.85546875" style="2" customWidth="1"/>
    <col min="8" max="8" width="12.7109375" style="2" customWidth="1"/>
    <col min="9" max="9" width="11.85546875" style="12" customWidth="1"/>
    <col min="10" max="10" width="11.7109375" style="12" customWidth="1"/>
    <col min="11" max="13" width="9.140625" style="2"/>
  </cols>
  <sheetData>
    <row r="1" spans="1:13" x14ac:dyDescent="0.25">
      <c r="A1" s="1" t="s">
        <v>68</v>
      </c>
      <c r="B1" s="1"/>
      <c r="J1" s="16" t="s">
        <v>77</v>
      </c>
    </row>
    <row r="3" spans="1:13" s="4" customFormat="1" ht="76.5" customHeight="1" x14ac:dyDescent="0.25">
      <c r="C3" s="5" t="s">
        <v>0</v>
      </c>
      <c r="D3" s="5" t="s">
        <v>1</v>
      </c>
      <c r="E3" s="5" t="s">
        <v>2</v>
      </c>
      <c r="F3" s="20" t="s">
        <v>46</v>
      </c>
      <c r="G3" s="21" t="s">
        <v>8</v>
      </c>
      <c r="H3" s="21" t="s">
        <v>9</v>
      </c>
      <c r="I3" s="22" t="s">
        <v>35</v>
      </c>
      <c r="J3" s="23" t="s">
        <v>34</v>
      </c>
      <c r="K3" s="5"/>
      <c r="L3" s="5"/>
      <c r="M3" s="5"/>
    </row>
    <row r="4" spans="1:13" ht="3.75" customHeight="1" x14ac:dyDescent="0.25"/>
    <row r="5" spans="1:13" x14ac:dyDescent="0.25">
      <c r="A5" t="s">
        <v>4</v>
      </c>
      <c r="B5" t="s">
        <v>3</v>
      </c>
      <c r="C5" s="6">
        <v>5.2</v>
      </c>
      <c r="D5" s="6">
        <v>4.12</v>
      </c>
      <c r="E5" s="6">
        <f>D5</f>
        <v>4.12</v>
      </c>
    </row>
    <row r="6" spans="1:13" ht="4.5" customHeight="1" x14ac:dyDescent="0.25">
      <c r="C6" s="11"/>
      <c r="D6" s="11"/>
      <c r="E6" s="11"/>
    </row>
    <row r="7" spans="1:13" x14ac:dyDescent="0.25">
      <c r="B7" s="14" t="s">
        <v>32</v>
      </c>
      <c r="C7" s="11"/>
      <c r="D7" s="11"/>
      <c r="E7" s="11"/>
    </row>
    <row r="8" spans="1:13" ht="2.25" customHeight="1" x14ac:dyDescent="0.25"/>
    <row r="9" spans="1:13" x14ac:dyDescent="0.25">
      <c r="A9" t="s">
        <v>5</v>
      </c>
      <c r="B9" t="s">
        <v>72</v>
      </c>
      <c r="C9" s="30">
        <v>10000</v>
      </c>
      <c r="D9" s="30">
        <v>20000</v>
      </c>
      <c r="E9" s="30">
        <v>20000</v>
      </c>
      <c r="F9" s="7">
        <f>SUM(C9:E9)</f>
        <v>50000</v>
      </c>
    </row>
    <row r="10" spans="1:13" x14ac:dyDescent="0.25">
      <c r="A10" t="s">
        <v>6</v>
      </c>
      <c r="B10" t="s">
        <v>30</v>
      </c>
      <c r="C10" s="30">
        <v>15000</v>
      </c>
      <c r="D10" s="30">
        <v>25000</v>
      </c>
      <c r="E10" s="30">
        <v>25000</v>
      </c>
      <c r="F10" s="7">
        <f>SUM(C10:E10)</f>
        <v>65000</v>
      </c>
    </row>
    <row r="11" spans="1:13" x14ac:dyDescent="0.25">
      <c r="A11" t="s">
        <v>10</v>
      </c>
      <c r="B11" t="s">
        <v>31</v>
      </c>
      <c r="C11" s="30">
        <v>10000</v>
      </c>
      <c r="D11" s="30">
        <v>20000</v>
      </c>
      <c r="E11" s="30">
        <v>20000</v>
      </c>
      <c r="F11" s="7">
        <f>SUM(C11:E11)</f>
        <v>50000</v>
      </c>
    </row>
    <row r="12" spans="1:13" ht="15.75" thickBot="1" x14ac:dyDescent="0.3">
      <c r="A12" t="s">
        <v>18</v>
      </c>
      <c r="B12" t="s">
        <v>73</v>
      </c>
      <c r="C12" s="30">
        <v>0</v>
      </c>
      <c r="D12" s="30">
        <v>0</v>
      </c>
      <c r="E12" s="30">
        <v>0</v>
      </c>
      <c r="F12" s="7">
        <f>SUM(C12:E12)</f>
        <v>0</v>
      </c>
    </row>
    <row r="13" spans="1:13" ht="15.75" thickBot="1" x14ac:dyDescent="0.3">
      <c r="A13" t="s">
        <v>19</v>
      </c>
      <c r="B13" s="1" t="s">
        <v>7</v>
      </c>
      <c r="C13" s="15">
        <f>SUM(C9:C12)</f>
        <v>35000</v>
      </c>
      <c r="D13" s="15">
        <f>SUM(D9:D12)</f>
        <v>65000</v>
      </c>
      <c r="E13" s="15">
        <f>SUM(E9:E12)</f>
        <v>65000</v>
      </c>
      <c r="F13" s="15">
        <f>SUM(F9:F12)</f>
        <v>165000</v>
      </c>
      <c r="J13" s="13">
        <f>SUM(C13:E13)</f>
        <v>165000</v>
      </c>
    </row>
    <row r="14" spans="1:13" ht="6" customHeight="1" thickBot="1" x14ac:dyDescent="0.3"/>
    <row r="15" spans="1:13" ht="15.75" thickBot="1" x14ac:dyDescent="0.3">
      <c r="A15" t="s">
        <v>20</v>
      </c>
      <c r="B15" t="s">
        <v>61</v>
      </c>
      <c r="J15" s="13">
        <v>0</v>
      </c>
    </row>
    <row r="16" spans="1:13" ht="7.5" customHeight="1" x14ac:dyDescent="0.25"/>
    <row r="17" spans="1:10" x14ac:dyDescent="0.25">
      <c r="B17" s="14" t="s">
        <v>29</v>
      </c>
    </row>
    <row r="18" spans="1:10" ht="2.25" customHeight="1" x14ac:dyDescent="0.25"/>
    <row r="19" spans="1:10" x14ac:dyDescent="0.25">
      <c r="A19" t="s">
        <v>21</v>
      </c>
      <c r="B19" t="s">
        <v>54</v>
      </c>
      <c r="C19" s="8">
        <v>1000</v>
      </c>
      <c r="D19" s="8">
        <v>1000</v>
      </c>
      <c r="E19" s="8">
        <v>1000</v>
      </c>
      <c r="G19" s="10"/>
      <c r="H19" s="10"/>
    </row>
    <row r="20" spans="1:10" x14ac:dyDescent="0.25">
      <c r="A20" t="s">
        <v>22</v>
      </c>
      <c r="B20" t="s">
        <v>53</v>
      </c>
      <c r="C20" s="8">
        <v>500</v>
      </c>
      <c r="D20" s="8">
        <v>500</v>
      </c>
      <c r="E20" s="8">
        <v>500</v>
      </c>
      <c r="G20" s="10"/>
      <c r="H20" s="10"/>
    </row>
    <row r="21" spans="1:10" x14ac:dyDescent="0.25">
      <c r="A21" t="s">
        <v>23</v>
      </c>
      <c r="B21" t="s">
        <v>11</v>
      </c>
      <c r="C21" s="8">
        <f>$C$19</f>
        <v>1000</v>
      </c>
      <c r="D21" s="8">
        <f>$D$19</f>
        <v>1000</v>
      </c>
      <c r="E21" s="8">
        <f>$E$19</f>
        <v>1000</v>
      </c>
      <c r="G21" s="10"/>
      <c r="H21" s="10"/>
    </row>
    <row r="22" spans="1:10" x14ac:dyDescent="0.25">
      <c r="A22" t="s">
        <v>24</v>
      </c>
      <c r="B22" t="s">
        <v>12</v>
      </c>
      <c r="C22" s="8">
        <f>$C$19</f>
        <v>1000</v>
      </c>
      <c r="D22" s="8">
        <f>$D$19</f>
        <v>1000</v>
      </c>
      <c r="E22" s="8">
        <f>$E$19</f>
        <v>1000</v>
      </c>
      <c r="G22" s="10"/>
      <c r="H22" s="10"/>
    </row>
    <row r="23" spans="1:10" x14ac:dyDescent="0.25">
      <c r="A23" t="s">
        <v>25</v>
      </c>
      <c r="B23" t="s">
        <v>50</v>
      </c>
      <c r="C23" s="8">
        <v>0</v>
      </c>
      <c r="D23" s="8">
        <v>0</v>
      </c>
      <c r="E23" s="8">
        <v>0</v>
      </c>
      <c r="G23" s="10"/>
      <c r="H23" s="10"/>
    </row>
    <row r="24" spans="1:10" ht="15.75" thickBot="1" x14ac:dyDescent="0.3">
      <c r="A24" t="s">
        <v>26</v>
      </c>
      <c r="B24" s="26" t="s">
        <v>33</v>
      </c>
      <c r="C24" s="25">
        <f>SUM(C19:C23)</f>
        <v>3500</v>
      </c>
      <c r="D24" s="25">
        <f>SUM(D19:D23)</f>
        <v>3500</v>
      </c>
      <c r="E24" s="25">
        <f>SUM(E19:E23)</f>
        <v>3500</v>
      </c>
    </row>
    <row r="25" spans="1:10" ht="15.75" thickBot="1" x14ac:dyDescent="0.3">
      <c r="B25" s="26" t="s">
        <v>65</v>
      </c>
      <c r="C25" s="27">
        <f>C24*$C$5</f>
        <v>18200</v>
      </c>
      <c r="D25" s="27">
        <f>D24*$D$5</f>
        <v>14420</v>
      </c>
      <c r="E25" s="27">
        <f>E24*$E$5</f>
        <v>14420</v>
      </c>
      <c r="F25" s="19">
        <f>SUM(C25:E25)</f>
        <v>47040</v>
      </c>
      <c r="G25" s="10">
        <f>SUM(G19:G23)</f>
        <v>0</v>
      </c>
      <c r="H25" s="10">
        <f>SUM(H19:H23)</f>
        <v>0</v>
      </c>
      <c r="I25" s="9">
        <f>F25+G25+H25</f>
        <v>47040</v>
      </c>
      <c r="J25" s="13">
        <f>I25-SUM(C9:E9)</f>
        <v>-2960</v>
      </c>
    </row>
    <row r="27" spans="1:10" x14ac:dyDescent="0.25">
      <c r="B27" s="14" t="s">
        <v>30</v>
      </c>
    </row>
    <row r="28" spans="1:10" ht="2.25" customHeight="1" x14ac:dyDescent="0.25"/>
    <row r="29" spans="1:10" x14ac:dyDescent="0.25">
      <c r="A29" t="s">
        <v>27</v>
      </c>
      <c r="B29" t="s">
        <v>13</v>
      </c>
      <c r="C29" s="8">
        <v>1000</v>
      </c>
      <c r="D29" s="8">
        <v>1000</v>
      </c>
      <c r="E29" s="8">
        <v>1000</v>
      </c>
      <c r="G29" s="10"/>
      <c r="H29" s="10"/>
    </row>
    <row r="30" spans="1:10" x14ac:dyDescent="0.25">
      <c r="A30" t="s">
        <v>28</v>
      </c>
      <c r="B30" t="s">
        <v>62</v>
      </c>
      <c r="C30" s="8">
        <f>$C$19</f>
        <v>1000</v>
      </c>
      <c r="D30" s="8">
        <f>$D$19</f>
        <v>1000</v>
      </c>
      <c r="E30" s="8">
        <f>$E$19</f>
        <v>1000</v>
      </c>
      <c r="G30" s="10"/>
      <c r="H30" s="10"/>
    </row>
    <row r="31" spans="1:10" x14ac:dyDescent="0.25">
      <c r="A31" t="s">
        <v>38</v>
      </c>
      <c r="B31" t="s">
        <v>14</v>
      </c>
      <c r="C31" s="8">
        <f>$C$19</f>
        <v>1000</v>
      </c>
      <c r="D31" s="8">
        <f>$D$19</f>
        <v>1000</v>
      </c>
      <c r="E31" s="8">
        <f>$E$19</f>
        <v>1000</v>
      </c>
      <c r="G31" s="10"/>
      <c r="H31" s="10"/>
    </row>
    <row r="32" spans="1:10" x14ac:dyDescent="0.25">
      <c r="A32" t="s">
        <v>39</v>
      </c>
      <c r="B32" t="s">
        <v>63</v>
      </c>
      <c r="C32" s="8">
        <f>$C$19</f>
        <v>1000</v>
      </c>
      <c r="D32" s="8">
        <f>$D$19</f>
        <v>1000</v>
      </c>
      <c r="E32" s="8">
        <f>$E$19</f>
        <v>1000</v>
      </c>
      <c r="G32" s="10"/>
      <c r="H32" s="10"/>
    </row>
    <row r="33" spans="1:10" ht="15.75" thickBot="1" x14ac:dyDescent="0.3">
      <c r="A33" t="s">
        <v>40</v>
      </c>
      <c r="B33" s="26" t="s">
        <v>36</v>
      </c>
      <c r="C33" s="25">
        <f>SUM(C29:C32)</f>
        <v>4000</v>
      </c>
      <c r="D33" s="25">
        <f>SUM(D29:D32)</f>
        <v>4000</v>
      </c>
      <c r="E33" s="25">
        <f>SUM(E29:E32)</f>
        <v>4000</v>
      </c>
    </row>
    <row r="34" spans="1:10" ht="15.75" thickBot="1" x14ac:dyDescent="0.3">
      <c r="B34" s="26" t="s">
        <v>66</v>
      </c>
      <c r="C34" s="27">
        <f>C33*$C$5</f>
        <v>20800</v>
      </c>
      <c r="D34" s="27">
        <f>D33*$D$5</f>
        <v>16480</v>
      </c>
      <c r="E34" s="27">
        <f>E33*$E$5</f>
        <v>16480</v>
      </c>
      <c r="F34" s="19">
        <f>SUM(C34:E34)</f>
        <v>53760</v>
      </c>
      <c r="G34" s="10">
        <f>SUM(G29:G32)</f>
        <v>0</v>
      </c>
      <c r="H34" s="10">
        <f>SUM(H29:H32)</f>
        <v>0</v>
      </c>
      <c r="I34" s="9">
        <f>F34+G34+H34</f>
        <v>53760</v>
      </c>
      <c r="J34" s="13">
        <f>I34-SUM(C10:E10)</f>
        <v>-11240</v>
      </c>
    </row>
    <row r="36" spans="1:10" x14ac:dyDescent="0.25">
      <c r="B36" s="14" t="s">
        <v>31</v>
      </c>
    </row>
    <row r="37" spans="1:10" ht="2.25" customHeight="1" x14ac:dyDescent="0.25"/>
    <row r="38" spans="1:10" x14ac:dyDescent="0.25">
      <c r="A38" t="s">
        <v>42</v>
      </c>
      <c r="B38" t="s">
        <v>15</v>
      </c>
      <c r="C38" s="8">
        <v>1000</v>
      </c>
      <c r="D38" s="8">
        <v>1000</v>
      </c>
      <c r="E38" s="8">
        <v>1000</v>
      </c>
      <c r="G38" s="10"/>
      <c r="H38" s="10"/>
    </row>
    <row r="39" spans="1:10" x14ac:dyDescent="0.25">
      <c r="A39" t="s">
        <v>43</v>
      </c>
      <c r="B39" t="s">
        <v>64</v>
      </c>
      <c r="C39" s="8">
        <f>$C$19</f>
        <v>1000</v>
      </c>
      <c r="D39" s="8">
        <f>$D$19</f>
        <v>1000</v>
      </c>
      <c r="E39" s="8">
        <f>$E$19</f>
        <v>1000</v>
      </c>
      <c r="G39" s="10"/>
      <c r="H39" s="10"/>
    </row>
    <row r="40" spans="1:10" x14ac:dyDescent="0.25">
      <c r="A40" t="s">
        <v>44</v>
      </c>
      <c r="B40" s="28" t="s">
        <v>60</v>
      </c>
      <c r="C40" s="29">
        <f>C39</f>
        <v>1000</v>
      </c>
      <c r="D40" s="29">
        <f>D39</f>
        <v>1000</v>
      </c>
      <c r="E40" s="29">
        <f>E39</f>
        <v>1000</v>
      </c>
      <c r="G40" s="10"/>
      <c r="H40" s="10"/>
    </row>
    <row r="41" spans="1:10" ht="15.75" thickBot="1" x14ac:dyDescent="0.3">
      <c r="A41" t="s">
        <v>47</v>
      </c>
      <c r="B41" s="26" t="s">
        <v>37</v>
      </c>
      <c r="C41" s="25">
        <f>SUM(C38:C40)</f>
        <v>3000</v>
      </c>
      <c r="D41" s="25">
        <f>SUM(D38:D40)</f>
        <v>3000</v>
      </c>
      <c r="E41" s="25">
        <f>SUM(E38:E40)</f>
        <v>3000</v>
      </c>
    </row>
    <row r="42" spans="1:10" ht="15.75" thickBot="1" x14ac:dyDescent="0.3">
      <c r="B42" s="26" t="s">
        <v>67</v>
      </c>
      <c r="C42" s="27">
        <f>C41*$C$5</f>
        <v>15600</v>
      </c>
      <c r="D42" s="27">
        <f>D41*$D$5</f>
        <v>12360</v>
      </c>
      <c r="E42" s="27">
        <f>E41*$E$5</f>
        <v>12360</v>
      </c>
      <c r="F42" s="19">
        <f>SUM(C42:E42)</f>
        <v>40320</v>
      </c>
      <c r="G42" s="10">
        <f>SUM(G38:G40)</f>
        <v>0</v>
      </c>
      <c r="H42" s="10">
        <f>SUM(H38:H40)</f>
        <v>0</v>
      </c>
      <c r="I42" s="9">
        <f>F42+G42+H42</f>
        <v>40320</v>
      </c>
      <c r="J42" s="13">
        <f>I42-SUM(C11:E11)</f>
        <v>-9680</v>
      </c>
    </row>
    <row r="43" spans="1:10" ht="15.75" thickBot="1" x14ac:dyDescent="0.3"/>
    <row r="44" spans="1:10" ht="15.75" thickBot="1" x14ac:dyDescent="0.3">
      <c r="A44" t="s">
        <v>48</v>
      </c>
      <c r="B44" s="26" t="s">
        <v>41</v>
      </c>
      <c r="I44" s="9"/>
      <c r="J44" s="13">
        <f>I44-SUM(C12:E12)</f>
        <v>0</v>
      </c>
    </row>
    <row r="45" spans="1:10" ht="11.25" customHeight="1" thickBot="1" x14ac:dyDescent="0.3"/>
    <row r="46" spans="1:10" ht="15.75" thickBot="1" x14ac:dyDescent="0.3">
      <c r="A46" t="s">
        <v>51</v>
      </c>
      <c r="B46" s="1" t="s">
        <v>45</v>
      </c>
      <c r="C46" s="3"/>
      <c r="D46" s="3"/>
      <c r="E46" s="3"/>
      <c r="F46" s="3"/>
      <c r="G46" s="3"/>
      <c r="H46" s="3"/>
      <c r="I46" s="24"/>
      <c r="J46" s="13">
        <f>SUM(J13:J44)</f>
        <v>141120</v>
      </c>
    </row>
    <row r="47" spans="1:10" x14ac:dyDescent="0.25">
      <c r="B47" s="1"/>
      <c r="C47" s="3"/>
      <c r="D47" s="3"/>
      <c r="E47" s="3"/>
      <c r="F47" s="3"/>
      <c r="G47" s="3"/>
      <c r="H47" s="3"/>
      <c r="I47" s="24"/>
      <c r="J47" s="2"/>
    </row>
    <row r="49" spans="1:13" x14ac:dyDescent="0.25">
      <c r="A49" s="17" t="s">
        <v>16</v>
      </c>
    </row>
    <row r="50" spans="1:13" ht="6" customHeight="1" x14ac:dyDescent="0.25"/>
    <row r="51" spans="1:13" hidden="1" x14ac:dyDescent="0.25">
      <c r="A51" s="18" t="s">
        <v>71</v>
      </c>
    </row>
    <row r="52" spans="1:13" hidden="1" x14ac:dyDescent="0.25">
      <c r="A52" s="18" t="s">
        <v>17</v>
      </c>
    </row>
    <row r="53" spans="1:13" x14ac:dyDescent="0.25">
      <c r="A53" s="18" t="s">
        <v>56</v>
      </c>
    </row>
    <row r="54" spans="1:13" x14ac:dyDescent="0.25">
      <c r="A54" s="18" t="s">
        <v>55</v>
      </c>
    </row>
    <row r="55" spans="1:13" hidden="1" x14ac:dyDescent="0.25">
      <c r="A55" s="18" t="s">
        <v>57</v>
      </c>
    </row>
    <row r="56" spans="1:13" x14ac:dyDescent="0.25">
      <c r="A56" s="18" t="s">
        <v>58</v>
      </c>
    </row>
    <row r="57" spans="1:13" x14ac:dyDescent="0.25">
      <c r="A57" s="18" t="s">
        <v>59</v>
      </c>
    </row>
    <row r="58" spans="1:13" x14ac:dyDescent="0.25">
      <c r="A58" s="18" t="s">
        <v>74</v>
      </c>
    </row>
    <row r="59" spans="1:13" x14ac:dyDescent="0.25">
      <c r="A59" s="18" t="s">
        <v>49</v>
      </c>
    </row>
    <row r="60" spans="1:13" x14ac:dyDescent="0.25">
      <c r="A60" s="18" t="s">
        <v>70</v>
      </c>
    </row>
    <row r="61" spans="1:13" x14ac:dyDescent="0.25">
      <c r="A61" s="18" t="s">
        <v>75</v>
      </c>
    </row>
    <row r="62" spans="1:13" x14ac:dyDescent="0.25">
      <c r="A62" s="18" t="s">
        <v>69</v>
      </c>
    </row>
    <row r="63" spans="1:13" hidden="1" x14ac:dyDescent="0.25">
      <c r="A63" s="18" t="s">
        <v>52</v>
      </c>
    </row>
    <row r="64" spans="1:13" x14ac:dyDescent="0.25">
      <c r="A64" s="18" t="s">
        <v>76</v>
      </c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 s="18"/>
      <c r="C65"/>
      <c r="D65"/>
      <c r="E65"/>
      <c r="F65"/>
      <c r="G65"/>
      <c r="H65"/>
      <c r="I65"/>
      <c r="J65"/>
      <c r="K65"/>
      <c r="L65"/>
      <c r="M65"/>
    </row>
  </sheetData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Classes</vt:lpstr>
      <vt:lpstr>Classes!Print_Area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2017-08-24T10:37:17Z</cp:lastPrinted>
  <dcterms:created xsi:type="dcterms:W3CDTF">2017-08-24T08:20:56Z</dcterms:created>
  <dcterms:modified xsi:type="dcterms:W3CDTF">2017-10-09T07:32:24Z</dcterms:modified>
</cp:coreProperties>
</file>