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chool Funding Team\SFT\Formula Funding\2022-23\Other\Consultations 2022-23\Schools Block 2022-23\"/>
    </mc:Choice>
  </mc:AlternateContent>
  <bookViews>
    <workbookView xWindow="480" yWindow="80" windowWidth="18200" windowHeight="8510"/>
  </bookViews>
  <sheets>
    <sheet name="Appendix 1a" sheetId="1" r:id="rId1"/>
  </sheets>
  <definedNames>
    <definedName name="_xlnm.Print_Area" localSheetId="0">'Appendix 1a'!$A$1:$AB$223</definedName>
    <definedName name="_xlnm.Print_Titles" localSheetId="0">'Appendix 1a'!$3:$5</definedName>
  </definedNames>
  <calcPr calcId="162913"/>
</workbook>
</file>

<file path=xl/calcChain.xml><?xml version="1.0" encoding="utf-8"?>
<calcChain xmlns="http://schemas.openxmlformats.org/spreadsheetml/2006/main">
  <c r="F181" i="1" l="1"/>
  <c r="F173" i="1"/>
  <c r="P197" i="1" l="1"/>
  <c r="A210" i="1"/>
  <c r="Q4" i="1"/>
  <c r="X10" i="1" l="1"/>
  <c r="W10" i="1"/>
  <c r="I196" i="1" l="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X99" i="1" l="1"/>
  <c r="W99" i="1"/>
  <c r="X139" i="1"/>
  <c r="W139" i="1"/>
  <c r="W52" i="1"/>
  <c r="X52" i="1"/>
  <c r="W60" i="1"/>
  <c r="X60" i="1"/>
  <c r="W68" i="1"/>
  <c r="X68" i="1"/>
  <c r="W76" i="1"/>
  <c r="X76" i="1"/>
  <c r="W84" i="1"/>
  <c r="X84" i="1"/>
  <c r="W92" i="1"/>
  <c r="X92" i="1"/>
  <c r="W100" i="1"/>
  <c r="X100" i="1"/>
  <c r="W108" i="1"/>
  <c r="X108" i="1"/>
  <c r="W116" i="1"/>
  <c r="X116" i="1"/>
  <c r="W124" i="1"/>
  <c r="X124" i="1"/>
  <c r="W132" i="1"/>
  <c r="X132" i="1"/>
  <c r="W140" i="1"/>
  <c r="X140" i="1"/>
  <c r="W148" i="1"/>
  <c r="X148" i="1"/>
  <c r="W156" i="1"/>
  <c r="X156" i="1"/>
  <c r="W164" i="1"/>
  <c r="X164" i="1"/>
  <c r="X51" i="1"/>
  <c r="W51" i="1"/>
  <c r="X83" i="1"/>
  <c r="W83" i="1"/>
  <c r="W163" i="1"/>
  <c r="X163" i="1"/>
  <c r="W69" i="1"/>
  <c r="X69" i="1"/>
  <c r="W93" i="1"/>
  <c r="X93" i="1"/>
  <c r="W157" i="1"/>
  <c r="X157" i="1"/>
  <c r="W46" i="1"/>
  <c r="X46" i="1"/>
  <c r="W54" i="1"/>
  <c r="X54" i="1"/>
  <c r="W62" i="1"/>
  <c r="X62" i="1"/>
  <c r="W70" i="1"/>
  <c r="X70" i="1"/>
  <c r="W78" i="1"/>
  <c r="X78" i="1"/>
  <c r="W86" i="1"/>
  <c r="X86" i="1"/>
  <c r="W94" i="1"/>
  <c r="X94" i="1"/>
  <c r="W102" i="1"/>
  <c r="X102" i="1"/>
  <c r="W110" i="1"/>
  <c r="X110" i="1"/>
  <c r="W118" i="1"/>
  <c r="X118" i="1"/>
  <c r="W126" i="1"/>
  <c r="X126" i="1"/>
  <c r="W134" i="1"/>
  <c r="X134" i="1"/>
  <c r="W142" i="1"/>
  <c r="X142" i="1"/>
  <c r="W150" i="1"/>
  <c r="X150" i="1"/>
  <c r="W158" i="1"/>
  <c r="X158" i="1"/>
  <c r="X59" i="1"/>
  <c r="W59" i="1"/>
  <c r="W75" i="1"/>
  <c r="X75" i="1"/>
  <c r="W131" i="1"/>
  <c r="X131" i="1"/>
  <c r="W53" i="1"/>
  <c r="X53" i="1"/>
  <c r="W109" i="1"/>
  <c r="X109" i="1"/>
  <c r="W149" i="1"/>
  <c r="X149" i="1"/>
  <c r="W47" i="1"/>
  <c r="X47" i="1"/>
  <c r="W55" i="1"/>
  <c r="X55" i="1"/>
  <c r="W63" i="1"/>
  <c r="X63" i="1"/>
  <c r="W71" i="1"/>
  <c r="X71" i="1"/>
  <c r="W79" i="1"/>
  <c r="X79" i="1"/>
  <c r="W87" i="1"/>
  <c r="X87" i="1"/>
  <c r="W95" i="1"/>
  <c r="X95" i="1"/>
  <c r="W103" i="1"/>
  <c r="X103" i="1"/>
  <c r="W111" i="1"/>
  <c r="X111" i="1"/>
  <c r="W119" i="1"/>
  <c r="X119" i="1"/>
  <c r="W127" i="1"/>
  <c r="X127" i="1"/>
  <c r="W135" i="1"/>
  <c r="X135" i="1"/>
  <c r="W143" i="1"/>
  <c r="X143" i="1"/>
  <c r="W151" i="1"/>
  <c r="X151" i="1"/>
  <c r="W159" i="1"/>
  <c r="X159" i="1"/>
  <c r="W67" i="1"/>
  <c r="X67" i="1"/>
  <c r="X115" i="1"/>
  <c r="W115" i="1"/>
  <c r="X155" i="1"/>
  <c r="W155" i="1"/>
  <c r="W85" i="1"/>
  <c r="X85" i="1"/>
  <c r="W125" i="1"/>
  <c r="X125" i="1"/>
  <c r="W133" i="1"/>
  <c r="X133" i="1"/>
  <c r="X56" i="1"/>
  <c r="W56" i="1"/>
  <c r="X80" i="1"/>
  <c r="W80" i="1"/>
  <c r="X96" i="1"/>
  <c r="W96" i="1"/>
  <c r="W104" i="1"/>
  <c r="X104" i="1"/>
  <c r="X112" i="1"/>
  <c r="W112" i="1"/>
  <c r="X120" i="1"/>
  <c r="W120" i="1"/>
  <c r="X128" i="1"/>
  <c r="W128" i="1"/>
  <c r="X136" i="1"/>
  <c r="W136" i="1"/>
  <c r="X144" i="1"/>
  <c r="W144" i="1"/>
  <c r="X152" i="1"/>
  <c r="W152" i="1"/>
  <c r="W160" i="1"/>
  <c r="X160" i="1"/>
  <c r="W107" i="1"/>
  <c r="X107" i="1"/>
  <c r="X147" i="1"/>
  <c r="W147" i="1"/>
  <c r="W77" i="1"/>
  <c r="X77" i="1"/>
  <c r="W117" i="1"/>
  <c r="X117" i="1"/>
  <c r="W165" i="1"/>
  <c r="X165" i="1"/>
  <c r="W48" i="1"/>
  <c r="X48" i="1"/>
  <c r="X64" i="1"/>
  <c r="W64" i="1"/>
  <c r="X88" i="1"/>
  <c r="W88" i="1"/>
  <c r="X49" i="1"/>
  <c r="W49" i="1"/>
  <c r="X57" i="1"/>
  <c r="W57" i="1"/>
  <c r="X65" i="1"/>
  <c r="W65" i="1"/>
  <c r="X73" i="1"/>
  <c r="W73" i="1"/>
  <c r="X81" i="1"/>
  <c r="W81" i="1"/>
  <c r="X89" i="1"/>
  <c r="W89" i="1"/>
  <c r="X97" i="1"/>
  <c r="W97" i="1"/>
  <c r="X105" i="1"/>
  <c r="W105" i="1"/>
  <c r="X113" i="1"/>
  <c r="W113" i="1"/>
  <c r="X121" i="1"/>
  <c r="W121" i="1"/>
  <c r="X129" i="1"/>
  <c r="W129" i="1"/>
  <c r="X137" i="1"/>
  <c r="W137" i="1"/>
  <c r="X145" i="1"/>
  <c r="W145" i="1"/>
  <c r="X153" i="1"/>
  <c r="W153" i="1"/>
  <c r="X161" i="1"/>
  <c r="W161" i="1"/>
  <c r="X91" i="1"/>
  <c r="W91" i="1"/>
  <c r="X123" i="1"/>
  <c r="W123" i="1"/>
  <c r="W61" i="1"/>
  <c r="X61" i="1"/>
  <c r="W101" i="1"/>
  <c r="X101" i="1"/>
  <c r="W141" i="1"/>
  <c r="X141" i="1"/>
  <c r="X72" i="1"/>
  <c r="W72" i="1"/>
  <c r="X50" i="1"/>
  <c r="W50" i="1"/>
  <c r="W58" i="1"/>
  <c r="X58" i="1"/>
  <c r="X66" i="1"/>
  <c r="W66" i="1"/>
  <c r="X74" i="1"/>
  <c r="W74" i="1"/>
  <c r="X82" i="1"/>
  <c r="W82" i="1"/>
  <c r="X90" i="1"/>
  <c r="W90" i="1"/>
  <c r="X98" i="1"/>
  <c r="W98" i="1"/>
  <c r="X106" i="1"/>
  <c r="W106" i="1"/>
  <c r="W114" i="1"/>
  <c r="X114" i="1"/>
  <c r="X122" i="1"/>
  <c r="W122" i="1"/>
  <c r="X130" i="1"/>
  <c r="W130" i="1"/>
  <c r="X138" i="1"/>
  <c r="W138" i="1"/>
  <c r="W146" i="1"/>
  <c r="X146" i="1"/>
  <c r="X154" i="1"/>
  <c r="W154" i="1"/>
  <c r="X162" i="1"/>
  <c r="W162" i="1"/>
  <c r="W27" i="1" l="1"/>
  <c r="X27" i="1"/>
  <c r="X35" i="1"/>
  <c r="W35" i="1"/>
  <c r="W43" i="1"/>
  <c r="X43" i="1"/>
  <c r="W14" i="1"/>
  <c r="X14" i="1"/>
  <c r="W22" i="1"/>
  <c r="X22" i="1"/>
  <c r="W30" i="1"/>
  <c r="X30" i="1"/>
  <c r="W38" i="1"/>
  <c r="X38" i="1"/>
  <c r="X17" i="1"/>
  <c r="W17" i="1"/>
  <c r="X25" i="1"/>
  <c r="W25" i="1"/>
  <c r="X33" i="1"/>
  <c r="W33" i="1"/>
  <c r="X41" i="1"/>
  <c r="W41" i="1"/>
  <c r="X19" i="1"/>
  <c r="W19" i="1"/>
  <c r="W12" i="1"/>
  <c r="X12" i="1"/>
  <c r="W20" i="1"/>
  <c r="X20" i="1"/>
  <c r="W28" i="1"/>
  <c r="X28" i="1"/>
  <c r="W36" i="1"/>
  <c r="X36" i="1"/>
  <c r="W44" i="1"/>
  <c r="X44" i="1"/>
  <c r="W23" i="1"/>
  <c r="X23" i="1"/>
  <c r="W31" i="1"/>
  <c r="X31" i="1"/>
  <c r="W39" i="1"/>
  <c r="X39" i="1"/>
  <c r="W15" i="1"/>
  <c r="X15" i="1"/>
  <c r="X18" i="1"/>
  <c r="W18" i="1"/>
  <c r="W26" i="1"/>
  <c r="X26" i="1"/>
  <c r="X34" i="1"/>
  <c r="W34" i="1"/>
  <c r="X42" i="1"/>
  <c r="W42" i="1"/>
  <c r="W11" i="1"/>
  <c r="X11" i="1"/>
  <c r="W13" i="1"/>
  <c r="X13" i="1"/>
  <c r="W21" i="1"/>
  <c r="X21" i="1"/>
  <c r="W29" i="1"/>
  <c r="X29" i="1"/>
  <c r="W37" i="1"/>
  <c r="X37" i="1"/>
  <c r="W45" i="1"/>
  <c r="X45" i="1"/>
  <c r="X16" i="1"/>
  <c r="W16" i="1"/>
  <c r="X24" i="1"/>
  <c r="W24" i="1"/>
  <c r="X32" i="1"/>
  <c r="W32" i="1"/>
  <c r="X40" i="1"/>
  <c r="W40" i="1"/>
  <c r="S197" i="1"/>
  <c r="E197" i="1"/>
  <c r="F197" i="1"/>
  <c r="I197" i="1" l="1"/>
  <c r="A201" i="1"/>
  <c r="A206" i="1" s="1"/>
  <c r="A208" i="1" s="1"/>
  <c r="A211" i="1" l="1"/>
  <c r="A212" i="1" s="1"/>
  <c r="A213" i="1" l="1"/>
  <c r="K197" i="1"/>
  <c r="A216" i="1" l="1"/>
  <c r="A217" i="1" s="1"/>
  <c r="A218" i="1" s="1"/>
  <c r="A219" i="1" s="1"/>
  <c r="A220" i="1" s="1"/>
  <c r="A221" i="1" s="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E165" i="1"/>
  <c r="AF164" i="1"/>
  <c r="AE164" i="1"/>
  <c r="AF163" i="1"/>
  <c r="AE163" i="1"/>
  <c r="AF162" i="1"/>
  <c r="AE162" i="1"/>
  <c r="AF161" i="1"/>
  <c r="AE161" i="1"/>
  <c r="AF160" i="1"/>
  <c r="AE160" i="1"/>
  <c r="AF159" i="1"/>
  <c r="AE159" i="1"/>
  <c r="AF158" i="1"/>
  <c r="AE158" i="1"/>
  <c r="AF157" i="1"/>
  <c r="AE157" i="1"/>
  <c r="AF156" i="1"/>
  <c r="AE156" i="1"/>
  <c r="AF155" i="1"/>
  <c r="AE155" i="1"/>
  <c r="AF154" i="1"/>
  <c r="AE154" i="1"/>
  <c r="AF153" i="1"/>
  <c r="AE153" i="1"/>
  <c r="AF152" i="1"/>
  <c r="AE152" i="1"/>
  <c r="AF151" i="1"/>
  <c r="AE151" i="1"/>
  <c r="AF150" i="1"/>
  <c r="AE150" i="1"/>
  <c r="AF149" i="1"/>
  <c r="AE149" i="1"/>
  <c r="AF148" i="1"/>
  <c r="AE148" i="1"/>
  <c r="AF147" i="1"/>
  <c r="AE147" i="1"/>
  <c r="AF146" i="1"/>
  <c r="AE146" i="1"/>
  <c r="AF145" i="1"/>
  <c r="AE145" i="1"/>
  <c r="AF144" i="1"/>
  <c r="AE144" i="1"/>
  <c r="AF143" i="1"/>
  <c r="AE143" i="1"/>
  <c r="AF142" i="1"/>
  <c r="AE142" i="1"/>
  <c r="AF141" i="1"/>
  <c r="AE141" i="1"/>
  <c r="AF140" i="1"/>
  <c r="AE140" i="1"/>
  <c r="AF139" i="1"/>
  <c r="AE139" i="1"/>
  <c r="AF138" i="1"/>
  <c r="AE138" i="1"/>
  <c r="AF137" i="1"/>
  <c r="AE137" i="1"/>
  <c r="AF136" i="1"/>
  <c r="AE136" i="1"/>
  <c r="AF135" i="1"/>
  <c r="AE135" i="1"/>
  <c r="AF134" i="1"/>
  <c r="AE134" i="1"/>
  <c r="AF133" i="1"/>
  <c r="AE133" i="1"/>
  <c r="AF132" i="1"/>
  <c r="AE132" i="1"/>
  <c r="AF131" i="1"/>
  <c r="AE131" i="1"/>
  <c r="AF130" i="1"/>
  <c r="AE130" i="1"/>
  <c r="AF129" i="1"/>
  <c r="AE129" i="1"/>
  <c r="AF128" i="1"/>
  <c r="AE128" i="1"/>
  <c r="AF127" i="1"/>
  <c r="AE127" i="1"/>
  <c r="AF126" i="1"/>
  <c r="AE126" i="1"/>
  <c r="AF125" i="1"/>
  <c r="AE125" i="1"/>
  <c r="AF124" i="1"/>
  <c r="AE124" i="1"/>
  <c r="AF123" i="1"/>
  <c r="AE123" i="1"/>
  <c r="AF122" i="1"/>
  <c r="AE122" i="1"/>
  <c r="AF121" i="1"/>
  <c r="AE121" i="1"/>
  <c r="AF120" i="1"/>
  <c r="AE120" i="1"/>
  <c r="AF119" i="1"/>
  <c r="AE119"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E105" i="1"/>
  <c r="AF104" i="1"/>
  <c r="AE104" i="1"/>
  <c r="AF103" i="1"/>
  <c r="AE103" i="1"/>
  <c r="AF102" i="1"/>
  <c r="AE102" i="1"/>
  <c r="AF101" i="1"/>
  <c r="AE101" i="1"/>
  <c r="AF100" i="1"/>
  <c r="AE100" i="1"/>
  <c r="AF99" i="1"/>
  <c r="AE99" i="1"/>
  <c r="AF98" i="1"/>
  <c r="AE98" i="1"/>
  <c r="AF97" i="1"/>
  <c r="AE97" i="1"/>
  <c r="AF96" i="1"/>
  <c r="AE96" i="1"/>
  <c r="AF95" i="1"/>
  <c r="AE95" i="1"/>
  <c r="AF94" i="1"/>
  <c r="AE94" i="1"/>
  <c r="AF93" i="1"/>
  <c r="AE93" i="1"/>
  <c r="AF92" i="1"/>
  <c r="AE92" i="1"/>
  <c r="AF91" i="1"/>
  <c r="AE91" i="1"/>
  <c r="AF90" i="1"/>
  <c r="AE90" i="1"/>
  <c r="AF89" i="1"/>
  <c r="AE89" i="1"/>
  <c r="AF88" i="1"/>
  <c r="AE88" i="1"/>
  <c r="AF87" i="1"/>
  <c r="AE87" i="1"/>
  <c r="AF86" i="1"/>
  <c r="AE86" i="1"/>
  <c r="AF85" i="1"/>
  <c r="AE85" i="1"/>
  <c r="AF84" i="1"/>
  <c r="AE84" i="1"/>
  <c r="AF83" i="1"/>
  <c r="AE83" i="1"/>
  <c r="AF82" i="1"/>
  <c r="AE82" i="1"/>
  <c r="AF81" i="1"/>
  <c r="AE81" i="1"/>
  <c r="AF80" i="1"/>
  <c r="AE80" i="1"/>
  <c r="AF79" i="1"/>
  <c r="AE79" i="1"/>
  <c r="AF78" i="1"/>
  <c r="AE78" i="1"/>
  <c r="AF77" i="1"/>
  <c r="AE77" i="1"/>
  <c r="AF76" i="1"/>
  <c r="AE76" i="1"/>
  <c r="AF75" i="1"/>
  <c r="AE75" i="1"/>
  <c r="AF74" i="1"/>
  <c r="AE74" i="1"/>
  <c r="AF73" i="1"/>
  <c r="AE73" i="1"/>
  <c r="AF72" i="1"/>
  <c r="AE72" i="1"/>
  <c r="AF71" i="1"/>
  <c r="AE71" i="1"/>
  <c r="AF70" i="1"/>
  <c r="AE70" i="1"/>
  <c r="AF69" i="1"/>
  <c r="AE69" i="1"/>
  <c r="AF68" i="1"/>
  <c r="AE68" i="1"/>
  <c r="AF67" i="1"/>
  <c r="AE67" i="1"/>
  <c r="AF66" i="1"/>
  <c r="AE66" i="1"/>
  <c r="AF65" i="1"/>
  <c r="AE65" i="1"/>
  <c r="AF64" i="1"/>
  <c r="AE64" i="1"/>
  <c r="AF63" i="1"/>
  <c r="AE63" i="1"/>
  <c r="AF62" i="1"/>
  <c r="AE62" i="1"/>
  <c r="AF61" i="1"/>
  <c r="AE61" i="1"/>
  <c r="AF60" i="1"/>
  <c r="AE60" i="1"/>
  <c r="AF59" i="1"/>
  <c r="AE59" i="1"/>
  <c r="AF58" i="1"/>
  <c r="AE58" i="1"/>
  <c r="AF57" i="1"/>
  <c r="AE57" i="1"/>
  <c r="AF56" i="1"/>
  <c r="AE56" i="1"/>
  <c r="AF55" i="1"/>
  <c r="AE55" i="1"/>
  <c r="AF54" i="1"/>
  <c r="AE54" i="1"/>
  <c r="AF53" i="1"/>
  <c r="AE53" i="1"/>
  <c r="AF52" i="1"/>
  <c r="AE52" i="1"/>
  <c r="AF51" i="1"/>
  <c r="AE51" i="1"/>
  <c r="AF50" i="1"/>
  <c r="AE50" i="1"/>
  <c r="AF49" i="1"/>
  <c r="AE49" i="1"/>
  <c r="AF48" i="1"/>
  <c r="AE48" i="1"/>
  <c r="AF47" i="1"/>
  <c r="AE47" i="1"/>
  <c r="AF46" i="1"/>
  <c r="AE46" i="1"/>
  <c r="AF45" i="1"/>
  <c r="AE45" i="1"/>
  <c r="AF44" i="1"/>
  <c r="AE44" i="1"/>
  <c r="AF43" i="1"/>
  <c r="AE43" i="1"/>
  <c r="AF42" i="1"/>
  <c r="AE42" i="1"/>
  <c r="AF41" i="1"/>
  <c r="AE41" i="1"/>
  <c r="AF40" i="1"/>
  <c r="AE40" i="1"/>
  <c r="AF39" i="1"/>
  <c r="AE39" i="1"/>
  <c r="AF38" i="1"/>
  <c r="AE38" i="1"/>
  <c r="AF37" i="1"/>
  <c r="AE37" i="1"/>
  <c r="AF36" i="1"/>
  <c r="AE36" i="1"/>
  <c r="AF35" i="1"/>
  <c r="AE35" i="1"/>
  <c r="AF34" i="1"/>
  <c r="AE34" i="1"/>
  <c r="AF33" i="1"/>
  <c r="AE33" i="1"/>
  <c r="AF32" i="1"/>
  <c r="AE32" i="1"/>
  <c r="AF31" i="1"/>
  <c r="AE31" i="1"/>
  <c r="AF30" i="1"/>
  <c r="AE30" i="1"/>
  <c r="AF29" i="1"/>
  <c r="AE29" i="1"/>
  <c r="AF28" i="1"/>
  <c r="AE28" i="1"/>
  <c r="AF27" i="1"/>
  <c r="AE27" i="1"/>
  <c r="AF26" i="1"/>
  <c r="AE26" i="1"/>
  <c r="AF25" i="1"/>
  <c r="AE25" i="1"/>
  <c r="AF24" i="1"/>
  <c r="AE24" i="1"/>
  <c r="AF23" i="1"/>
  <c r="AE23" i="1"/>
  <c r="AF22" i="1"/>
  <c r="AE22" i="1"/>
  <c r="AF21" i="1"/>
  <c r="AE21" i="1"/>
  <c r="AF20" i="1"/>
  <c r="AE20" i="1"/>
  <c r="AF19" i="1"/>
  <c r="AE19" i="1"/>
  <c r="AF18" i="1"/>
  <c r="AE18" i="1"/>
  <c r="AF17" i="1"/>
  <c r="AE17" i="1"/>
  <c r="AF16" i="1"/>
  <c r="AE16" i="1"/>
  <c r="AF15" i="1"/>
  <c r="AE15" i="1"/>
  <c r="AF14" i="1"/>
  <c r="AE14" i="1"/>
  <c r="AF13" i="1"/>
  <c r="AE13" i="1"/>
  <c r="AF12" i="1"/>
  <c r="AE12" i="1"/>
  <c r="AF11" i="1"/>
  <c r="AE11" i="1"/>
  <c r="AF10" i="1"/>
  <c r="AE10" i="1"/>
  <c r="AI10" i="1" l="1"/>
  <c r="AI12" i="1"/>
  <c r="AI14" i="1"/>
  <c r="AI16" i="1"/>
  <c r="AI18" i="1"/>
  <c r="AI20" i="1"/>
  <c r="AI22" i="1"/>
  <c r="AI24" i="1"/>
  <c r="AI26" i="1"/>
  <c r="AI28" i="1"/>
  <c r="AI30" i="1"/>
  <c r="AI32" i="1"/>
  <c r="AI34" i="1"/>
  <c r="AI36" i="1"/>
  <c r="AI38" i="1"/>
  <c r="AI40" i="1"/>
  <c r="AI42" i="1"/>
  <c r="AI44" i="1"/>
  <c r="AI46" i="1"/>
  <c r="AI48" i="1"/>
  <c r="AI50" i="1"/>
  <c r="AI52" i="1"/>
  <c r="AI54" i="1"/>
  <c r="AI56" i="1"/>
  <c r="AI58" i="1"/>
  <c r="AI60" i="1"/>
  <c r="AI62" i="1"/>
  <c r="AI64" i="1"/>
  <c r="AI66" i="1"/>
  <c r="AI68" i="1"/>
  <c r="AI70" i="1"/>
  <c r="AI72" i="1"/>
  <c r="AI74" i="1"/>
  <c r="AI76" i="1"/>
  <c r="AI78" i="1"/>
  <c r="AI80" i="1"/>
  <c r="AI82" i="1"/>
  <c r="AI84" i="1"/>
  <c r="AI86" i="1"/>
  <c r="AI88" i="1"/>
  <c r="AI90" i="1"/>
  <c r="AI92" i="1"/>
  <c r="AI94" i="1"/>
  <c r="AI96" i="1"/>
  <c r="AI98" i="1"/>
  <c r="AI100" i="1"/>
  <c r="AI102" i="1"/>
  <c r="AI104" i="1"/>
  <c r="AI106" i="1"/>
  <c r="AI108" i="1"/>
  <c r="AI110" i="1"/>
  <c r="AI112" i="1"/>
  <c r="AI114" i="1"/>
  <c r="AI116" i="1"/>
  <c r="AI118" i="1"/>
  <c r="AI120" i="1"/>
  <c r="AI122" i="1"/>
  <c r="AI124" i="1"/>
  <c r="AI126" i="1"/>
  <c r="AI128" i="1"/>
  <c r="AI130" i="1"/>
  <c r="AI132" i="1"/>
  <c r="AI134" i="1"/>
  <c r="AI136" i="1"/>
  <c r="AI138" i="1"/>
  <c r="AI140" i="1"/>
  <c r="AI142" i="1"/>
  <c r="AI144" i="1"/>
  <c r="AI146" i="1"/>
  <c r="AI148" i="1"/>
  <c r="AI150" i="1"/>
  <c r="AI152" i="1"/>
  <c r="AI154" i="1"/>
  <c r="AI156" i="1"/>
  <c r="AI158" i="1"/>
  <c r="AI160" i="1"/>
  <c r="AI162" i="1"/>
  <c r="AI164" i="1"/>
  <c r="AI11" i="1"/>
  <c r="AI13" i="1"/>
  <c r="AI15" i="1"/>
  <c r="AI17" i="1"/>
  <c r="AI19" i="1"/>
  <c r="AI21" i="1"/>
  <c r="AI23" i="1"/>
  <c r="AI25" i="1"/>
  <c r="AI27" i="1"/>
  <c r="AI29" i="1"/>
  <c r="AI31" i="1"/>
  <c r="AI33" i="1"/>
  <c r="AI35" i="1"/>
  <c r="AI37" i="1"/>
  <c r="AI39" i="1"/>
  <c r="AI41" i="1"/>
  <c r="AI43" i="1"/>
  <c r="AI45" i="1"/>
  <c r="AI47" i="1"/>
  <c r="AI49" i="1"/>
  <c r="AI51" i="1"/>
  <c r="AI53" i="1"/>
  <c r="AI55" i="1"/>
  <c r="AI57" i="1"/>
  <c r="AI59" i="1"/>
  <c r="AI61" i="1"/>
  <c r="AI63" i="1"/>
  <c r="AI65" i="1"/>
  <c r="AI67" i="1"/>
  <c r="AI69" i="1"/>
  <c r="AI71" i="1"/>
  <c r="AI73" i="1"/>
  <c r="AI75" i="1"/>
  <c r="AI77" i="1"/>
  <c r="AI79" i="1"/>
  <c r="AI81" i="1"/>
  <c r="AI83" i="1"/>
  <c r="AI85" i="1"/>
  <c r="AI87" i="1"/>
  <c r="AI89" i="1"/>
  <c r="AI91" i="1"/>
  <c r="AI93" i="1"/>
  <c r="AI95" i="1"/>
  <c r="AI97" i="1"/>
  <c r="AI99" i="1"/>
  <c r="AI101" i="1"/>
  <c r="AI103" i="1"/>
  <c r="AI105" i="1"/>
  <c r="AI107" i="1"/>
  <c r="AI109" i="1"/>
  <c r="AI111" i="1"/>
  <c r="AI113" i="1"/>
  <c r="AI115" i="1"/>
  <c r="AI117" i="1"/>
  <c r="AI119" i="1"/>
  <c r="AI121" i="1"/>
  <c r="AI123" i="1"/>
  <c r="AI125" i="1"/>
  <c r="AI127" i="1"/>
  <c r="AI129" i="1"/>
  <c r="AI131" i="1"/>
  <c r="AI133" i="1"/>
  <c r="AI135" i="1"/>
  <c r="AI137" i="1"/>
  <c r="AI139" i="1"/>
  <c r="AI141" i="1"/>
  <c r="AI143" i="1"/>
  <c r="AI145" i="1"/>
  <c r="AI147" i="1"/>
  <c r="AI149" i="1"/>
  <c r="AI151" i="1"/>
  <c r="AI153" i="1"/>
  <c r="AI155" i="1"/>
  <c r="AI157" i="1"/>
  <c r="AI159" i="1"/>
  <c r="AI161" i="1"/>
  <c r="AI163" i="1"/>
  <c r="AI165" i="1"/>
  <c r="J197" i="1" l="1"/>
  <c r="AF7" i="1" l="1"/>
  <c r="AF8" i="1"/>
  <c r="AF9" i="1"/>
  <c r="AF6" i="1"/>
  <c r="AE166" i="1" l="1"/>
  <c r="AE169" i="1"/>
  <c r="AE170" i="1"/>
  <c r="AE171" i="1"/>
  <c r="AE7" i="1"/>
  <c r="AE8" i="1"/>
  <c r="AE174" i="1"/>
  <c r="AE175" i="1"/>
  <c r="AE9" i="1"/>
  <c r="AE176" i="1"/>
  <c r="AE179" i="1"/>
  <c r="AE180" i="1"/>
  <c r="AE172" i="1"/>
  <c r="AE182" i="1"/>
  <c r="AE183" i="1"/>
  <c r="AE184" i="1"/>
  <c r="AE185" i="1"/>
  <c r="AE186" i="1"/>
  <c r="AE178" i="1"/>
  <c r="AE187" i="1"/>
  <c r="AE167" i="1"/>
  <c r="AE188" i="1"/>
  <c r="AE189" i="1"/>
  <c r="AE190" i="1"/>
  <c r="AE191" i="1"/>
  <c r="AE177" i="1"/>
  <c r="AE192" i="1"/>
  <c r="AE193" i="1"/>
  <c r="AE168" i="1"/>
  <c r="AE194" i="1"/>
  <c r="AE195" i="1"/>
  <c r="AE196" i="1"/>
  <c r="AE173" i="1"/>
  <c r="AE181" i="1"/>
  <c r="AI181" i="1" l="1"/>
  <c r="AI8" i="1"/>
  <c r="AI9" i="1"/>
  <c r="AI7" i="1"/>
  <c r="AI194" i="1"/>
  <c r="AI177" i="1"/>
  <c r="AI188" i="1"/>
  <c r="AI186" i="1"/>
  <c r="AI182" i="1"/>
  <c r="AI176" i="1"/>
  <c r="AI171" i="1"/>
  <c r="AI179" i="1"/>
  <c r="AI174" i="1"/>
  <c r="AI170" i="1"/>
  <c r="AI196" i="1"/>
  <c r="AI193" i="1"/>
  <c r="AI190" i="1"/>
  <c r="AI187" i="1"/>
  <c r="AI184" i="1"/>
  <c r="AI180" i="1"/>
  <c r="AI175" i="1"/>
  <c r="AI173" i="1"/>
  <c r="AI168" i="1"/>
  <c r="AI191" i="1"/>
  <c r="AI167" i="1"/>
  <c r="AI185" i="1"/>
  <c r="AI172" i="1"/>
  <c r="AI195" i="1"/>
  <c r="AI192" i="1"/>
  <c r="AI189" i="1"/>
  <c r="AI178" i="1"/>
  <c r="AI183" i="1"/>
  <c r="AI169" i="1"/>
  <c r="AI166" i="1"/>
  <c r="AE6" i="1" l="1"/>
  <c r="AI6" i="1" s="1"/>
  <c r="F4" i="1" l="1"/>
  <c r="I4" i="1" s="1"/>
  <c r="J4" i="1" l="1"/>
  <c r="K4" i="1" s="1"/>
  <c r="O4" i="1" l="1"/>
  <c r="R4" i="1" s="1"/>
  <c r="S4" i="1" s="1"/>
  <c r="T4" i="1" s="1"/>
  <c r="W4" i="1" l="1"/>
  <c r="X4" i="1" s="1"/>
  <c r="Y4" i="1" s="1"/>
  <c r="Z4" i="1" s="1"/>
  <c r="AA4" i="1" s="1"/>
  <c r="AB4" i="1" s="1"/>
  <c r="AG56" i="1" l="1"/>
  <c r="AG78" i="1" l="1"/>
  <c r="AG114" i="1"/>
  <c r="AG161" i="1"/>
  <c r="AG69" i="1"/>
  <c r="AG105" i="1"/>
  <c r="AG146" i="1"/>
  <c r="AG102" i="1"/>
  <c r="AG103" i="1"/>
  <c r="AG106" i="1"/>
  <c r="AG130" i="1"/>
  <c r="AG99" i="1"/>
  <c r="AG162" i="1"/>
  <c r="AG66" i="1"/>
  <c r="AG147" i="1"/>
  <c r="AG42" i="1"/>
  <c r="AG50" i="1"/>
  <c r="AG47" i="1"/>
  <c r="AG83" i="1"/>
  <c r="AG151" i="1"/>
  <c r="AG40" i="1"/>
  <c r="AG30" i="1"/>
  <c r="AG27" i="1"/>
  <c r="AG116" i="1"/>
  <c r="AG127" i="1"/>
  <c r="AG93" i="1"/>
  <c r="AG164" i="1"/>
  <c r="AG44" i="1"/>
  <c r="AG17" i="1"/>
  <c r="AG62" i="1"/>
  <c r="AG125" i="1"/>
  <c r="AG98" i="1"/>
  <c r="AG86" i="1"/>
  <c r="AG38" i="1"/>
  <c r="AG25" i="1"/>
  <c r="AG100" i="1"/>
  <c r="AG152" i="1"/>
  <c r="AG111" i="1"/>
  <c r="AG142" i="1"/>
  <c r="AG113" i="1"/>
  <c r="AG34" i="1"/>
  <c r="AG137" i="1"/>
  <c r="AG10" i="1"/>
  <c r="AG123" i="1"/>
  <c r="AG65" i="1"/>
  <c r="AG72" i="1"/>
  <c r="AG39" i="1"/>
  <c r="AG135" i="1"/>
  <c r="AG32" i="1"/>
  <c r="AG84" i="1"/>
  <c r="AG59" i="1"/>
  <c r="AG88" i="1"/>
  <c r="AG155" i="1"/>
  <c r="AG67" i="1"/>
  <c r="AG118" i="1"/>
  <c r="AG95" i="1"/>
  <c r="AG90" i="1"/>
  <c r="AG74" i="1"/>
  <c r="AG37" i="1"/>
  <c r="AG145" i="1"/>
  <c r="AG64" i="1"/>
  <c r="AG149" i="1"/>
  <c r="AG134" i="1"/>
  <c r="AG110" i="1"/>
  <c r="AG132" i="1"/>
  <c r="AG77" i="1"/>
  <c r="AG108" i="1"/>
  <c r="AG11" i="1"/>
  <c r="AG159" i="1"/>
  <c r="AG70" i="1"/>
  <c r="AG131" i="1"/>
  <c r="AG107" i="1"/>
  <c r="AG157" i="1"/>
  <c r="AG20" i="1"/>
  <c r="AG55" i="1"/>
  <c r="AG28" i="1"/>
  <c r="AG35" i="1"/>
  <c r="AG41" i="1"/>
  <c r="AG18" i="1"/>
  <c r="AG158" i="1"/>
  <c r="AG45" i="1"/>
  <c r="AG143" i="1"/>
  <c r="AG26" i="1"/>
  <c r="AG128" i="1"/>
  <c r="AG97" i="1"/>
  <c r="AG15" i="1"/>
  <c r="AG80" i="1"/>
  <c r="AG68" i="1"/>
  <c r="AG156" i="1"/>
  <c r="AG117" i="1"/>
  <c r="AG163" i="1"/>
  <c r="AG153" i="1"/>
  <c r="AG23" i="1"/>
  <c r="AG76" i="1"/>
  <c r="AG150" i="1"/>
  <c r="AG61" i="1"/>
  <c r="AG82" i="1"/>
  <c r="AG13" i="1"/>
  <c r="AG43" i="1"/>
  <c r="AG112" i="1"/>
  <c r="AG138" i="1"/>
  <c r="AG81" i="1"/>
  <c r="AG46" i="1"/>
  <c r="AG53" i="1"/>
  <c r="AG19" i="1"/>
  <c r="AG120" i="1"/>
  <c r="AG144" i="1"/>
  <c r="AG54" i="1"/>
  <c r="AG124" i="1"/>
  <c r="AG89" i="1"/>
  <c r="AG71" i="1"/>
  <c r="AG36" i="1"/>
  <c r="AG96" i="1"/>
  <c r="AG119" i="1"/>
  <c r="AG29" i="1"/>
  <c r="AG133" i="1"/>
  <c r="AG12" i="1" l="1"/>
  <c r="AG52" i="1"/>
  <c r="AG126" i="1"/>
  <c r="AG160" i="1"/>
  <c r="AG16" i="1"/>
  <c r="AG165" i="1"/>
  <c r="AG91" i="1"/>
  <c r="AG14" i="1"/>
  <c r="AG154" i="1"/>
  <c r="AG121" i="1"/>
  <c r="AG129" i="1"/>
  <c r="AG49" i="1"/>
  <c r="AG136" i="1"/>
  <c r="AG24" i="1"/>
  <c r="AG33" i="1"/>
  <c r="AG63" i="1"/>
  <c r="AG79" i="1"/>
  <c r="AG85" i="1"/>
  <c r="AG22" i="1"/>
  <c r="AG75" i="1"/>
  <c r="AG139" i="1"/>
  <c r="AG109" i="1"/>
  <c r="AG48" i="1"/>
  <c r="AG58" i="1"/>
  <c r="AG101" i="1"/>
  <c r="AG57" i="1"/>
  <c r="AG92" i="1"/>
  <c r="AG94" i="1"/>
  <c r="AG87" i="1"/>
  <c r="AG115" i="1"/>
  <c r="AG140" i="1"/>
  <c r="AG51" i="1"/>
  <c r="AG73" i="1"/>
  <c r="AG60" i="1"/>
  <c r="AG104" i="1"/>
  <c r="AG122" i="1"/>
  <c r="AG141" i="1"/>
  <c r="AG31" i="1"/>
  <c r="AG21" i="1"/>
  <c r="AG148" i="1"/>
  <c r="AH10" i="1" l="1"/>
  <c r="AH100" i="1" l="1"/>
  <c r="AH66" i="1"/>
  <c r="AH51" i="1"/>
  <c r="AH25" i="1"/>
  <c r="AH84" i="1"/>
  <c r="AH28" i="1"/>
  <c r="AH54" i="1"/>
  <c r="AH16" i="1"/>
  <c r="AH103" i="1"/>
  <c r="AH62" i="1"/>
  <c r="AH82" i="1"/>
  <c r="AH34" i="1"/>
  <c r="AH124" i="1"/>
  <c r="AH131" i="1"/>
  <c r="AH159" i="1"/>
  <c r="AH46" i="1"/>
  <c r="AH33" i="1"/>
  <c r="AH107" i="1"/>
  <c r="AH75" i="1"/>
  <c r="AH154" i="1"/>
  <c r="AH141" i="1"/>
  <c r="AH135" i="1"/>
  <c r="AH15" i="1"/>
  <c r="AH53" i="1"/>
  <c r="AH71" i="1"/>
  <c r="AH138" i="1"/>
  <c r="AH110" i="1"/>
  <c r="AH88" i="1"/>
  <c r="AH64" i="1"/>
  <c r="AH106" i="1"/>
  <c r="AH76" i="1"/>
  <c r="AH57" i="1"/>
  <c r="AH39" i="1"/>
  <c r="AH26" i="1"/>
  <c r="AH22" i="1"/>
  <c r="AH113" i="1"/>
  <c r="AH134" i="1"/>
  <c r="AH153" i="1"/>
  <c r="AH152" i="1"/>
  <c r="AH81" i="1"/>
  <c r="AH146" i="1"/>
  <c r="AH74" i="1"/>
  <c r="AH65" i="1"/>
  <c r="AH118" i="1"/>
  <c r="AH128" i="1"/>
  <c r="AH47" i="1"/>
  <c r="AH12" i="1"/>
  <c r="AH139" i="1"/>
  <c r="AH148" i="1"/>
  <c r="AH83" i="1"/>
  <c r="AH32" i="1"/>
  <c r="AH125" i="1"/>
  <c r="AH157" i="1"/>
  <c r="AH105" i="1"/>
  <c r="AH137" i="1"/>
  <c r="AH30" i="1"/>
  <c r="AH14" i="1"/>
  <c r="AH31" i="1"/>
  <c r="AH101" i="1"/>
  <c r="AH80" i="1"/>
  <c r="AH104" i="1"/>
  <c r="AH79" i="1"/>
  <c r="AH112" i="1"/>
  <c r="AH121" i="1"/>
  <c r="AH85" i="1"/>
  <c r="AH97" i="1"/>
  <c r="AH23" i="1"/>
  <c r="AH77" i="1"/>
  <c r="AH38" i="1"/>
  <c r="AH164" i="1"/>
  <c r="AH149" i="1"/>
  <c r="AH72" i="1"/>
  <c r="AH155" i="1"/>
  <c r="AH115" i="1"/>
  <c r="AH143" i="1"/>
  <c r="AH96" i="1"/>
  <c r="AH27" i="1"/>
  <c r="AH42" i="1"/>
  <c r="AH163" i="1"/>
  <c r="AH73" i="1"/>
  <c r="AH45" i="1"/>
  <c r="AH43" i="1"/>
  <c r="AH158" i="1"/>
  <c r="AH50" i="1"/>
  <c r="AH89" i="1"/>
  <c r="AH102" i="1"/>
  <c r="AH92" i="1"/>
  <c r="AH90" i="1"/>
  <c r="AH130" i="1"/>
  <c r="AH29" i="1"/>
  <c r="AH144" i="1"/>
  <c r="AH67" i="1"/>
  <c r="AH63" i="1"/>
  <c r="AH95" i="1"/>
  <c r="AH161" i="1"/>
  <c r="AH68" i="1"/>
  <c r="AH111" i="1"/>
  <c r="AH13" i="1"/>
  <c r="AH127" i="1"/>
  <c r="AH126" i="1"/>
  <c r="AH120" i="1"/>
  <c r="AH116" i="1"/>
  <c r="AH87" i="1"/>
  <c r="AH98" i="1"/>
  <c r="AH108" i="1"/>
  <c r="AH21" i="1"/>
  <c r="AH147" i="1"/>
  <c r="AH70" i="1"/>
  <c r="AH99" i="1"/>
  <c r="AH129" i="1"/>
  <c r="AH109" i="1"/>
  <c r="AH69" i="1"/>
  <c r="AH17" i="1"/>
  <c r="AH41" i="1"/>
  <c r="AH24" i="1"/>
  <c r="AH132" i="1"/>
  <c r="AH136" i="1"/>
  <c r="AH37" i="1"/>
  <c r="AH61" i="1"/>
  <c r="AH122" i="1"/>
  <c r="AH140" i="1"/>
  <c r="AH162" i="1"/>
  <c r="AH49" i="1"/>
  <c r="AH19" i="1"/>
  <c r="AH56" i="1"/>
  <c r="AH156" i="1"/>
  <c r="AH20" i="1"/>
  <c r="AH36" i="1"/>
  <c r="AH123" i="1"/>
  <c r="AH44" i="1"/>
  <c r="AH52" i="1"/>
  <c r="AH114" i="1"/>
  <c r="AH60" i="1"/>
  <c r="AH40" i="1"/>
  <c r="AH78" i="1"/>
  <c r="AH86" i="1"/>
  <c r="AH58" i="1"/>
  <c r="AH55" i="1"/>
  <c r="AH59" i="1"/>
  <c r="AH117" i="1"/>
  <c r="AH165" i="1"/>
  <c r="AH151" i="1"/>
  <c r="AH18" i="1" l="1"/>
  <c r="AD10" i="1"/>
  <c r="AH91" i="1"/>
  <c r="AH150" i="1"/>
  <c r="AD84" i="1" l="1"/>
  <c r="AD139" i="1"/>
  <c r="AD73" i="1"/>
  <c r="AD99" i="1"/>
  <c r="AD17" i="1"/>
  <c r="AD46" i="1"/>
  <c r="AD138" i="1"/>
  <c r="AD32" i="1"/>
  <c r="AD164" i="1"/>
  <c r="AD29" i="1"/>
  <c r="AD132" i="1"/>
  <c r="AD36" i="1"/>
  <c r="AD60" i="1"/>
  <c r="AD120" i="1"/>
  <c r="AD62" i="1"/>
  <c r="AD133" i="1"/>
  <c r="AD155" i="1"/>
  <c r="AD152" i="1"/>
  <c r="AD101" i="1"/>
  <c r="AD125" i="1"/>
  <c r="AD51" i="1"/>
  <c r="AD146" i="1"/>
  <c r="AD148" i="1"/>
  <c r="AD163" i="1"/>
  <c r="AD147" i="1"/>
  <c r="AD28" i="1"/>
  <c r="AD131" i="1"/>
  <c r="AD141" i="1"/>
  <c r="AD39" i="1"/>
  <c r="AD121" i="1"/>
  <c r="AD143" i="1"/>
  <c r="AD90" i="1"/>
  <c r="AD111" i="1"/>
  <c r="AD122" i="1"/>
  <c r="AD44" i="1"/>
  <c r="AD86" i="1"/>
  <c r="AD42" i="1"/>
  <c r="AD87" i="1"/>
  <c r="AD33" i="1"/>
  <c r="AD71" i="1"/>
  <c r="AD157" i="1"/>
  <c r="AD23" i="1"/>
  <c r="AD123" i="1"/>
  <c r="AD59" i="1"/>
  <c r="AD40" i="1"/>
  <c r="AD134" i="1"/>
  <c r="AD83" i="1"/>
  <c r="AD26" i="1"/>
  <c r="AD137" i="1"/>
  <c r="AD38" i="1"/>
  <c r="AD96" i="1"/>
  <c r="AD89" i="1"/>
  <c r="AD13" i="1"/>
  <c r="AD49" i="1"/>
  <c r="AD100" i="1"/>
  <c r="AD25" i="1"/>
  <c r="AD124" i="1"/>
  <c r="AD64" i="1"/>
  <c r="AD72" i="1"/>
  <c r="AD130" i="1"/>
  <c r="AD19" i="1"/>
  <c r="AD78" i="1"/>
  <c r="AD117" i="1"/>
  <c r="AH94" i="1"/>
  <c r="AH133" i="1"/>
  <c r="AD65" i="1"/>
  <c r="AD112" i="1"/>
  <c r="AD116" i="1"/>
  <c r="AD103" i="1"/>
  <c r="AD154" i="1"/>
  <c r="AD15" i="1"/>
  <c r="AD30" i="1"/>
  <c r="AD85" i="1"/>
  <c r="AD92" i="1"/>
  <c r="AD161" i="1"/>
  <c r="AD37" i="1"/>
  <c r="AD151" i="1"/>
  <c r="AD45" i="1"/>
  <c r="AD21" i="1"/>
  <c r="AD76" i="1"/>
  <c r="AD14" i="1"/>
  <c r="AD114" i="1"/>
  <c r="AD58" i="1"/>
  <c r="AD74" i="1"/>
  <c r="AD70" i="1"/>
  <c r="AD110" i="1"/>
  <c r="AD113" i="1"/>
  <c r="AD128" i="1"/>
  <c r="AD80" i="1"/>
  <c r="AD126" i="1"/>
  <c r="AD98" i="1"/>
  <c r="AD69" i="1"/>
  <c r="AD82" i="1"/>
  <c r="AD107" i="1"/>
  <c r="AD53" i="1"/>
  <c r="AD88" i="1"/>
  <c r="AD105" i="1"/>
  <c r="AD77" i="1"/>
  <c r="AD102" i="1"/>
  <c r="AD63" i="1"/>
  <c r="AD136" i="1"/>
  <c r="AD20" i="1"/>
  <c r="AD118" i="1"/>
  <c r="AD43" i="1"/>
  <c r="AD54" i="1"/>
  <c r="AD127" i="1"/>
  <c r="AD165" i="1"/>
  <c r="AD81" i="1"/>
  <c r="AD47" i="1"/>
  <c r="AD104" i="1"/>
  <c r="AD129" i="1"/>
  <c r="AD159" i="1"/>
  <c r="AD144" i="1"/>
  <c r="AD68" i="1"/>
  <c r="AH119" i="1"/>
  <c r="AH48" i="1"/>
  <c r="AH35" i="1"/>
  <c r="AD153" i="1"/>
  <c r="AD31" i="1"/>
  <c r="AD108" i="1"/>
  <c r="AD34" i="1"/>
  <c r="AD106" i="1"/>
  <c r="AD158" i="1"/>
  <c r="AD162" i="1"/>
  <c r="AD79" i="1"/>
  <c r="AD75" i="1"/>
  <c r="AD140" i="1"/>
  <c r="AD52" i="1"/>
  <c r="AD22" i="1"/>
  <c r="AD12" i="1"/>
  <c r="AD109" i="1"/>
  <c r="AD97" i="1"/>
  <c r="AD149" i="1"/>
  <c r="AD50" i="1"/>
  <c r="AD67" i="1"/>
  <c r="AD61" i="1"/>
  <c r="AD56" i="1"/>
  <c r="AD66" i="1"/>
  <c r="AD16" i="1"/>
  <c r="AD135" i="1"/>
  <c r="AD57" i="1"/>
  <c r="AD27" i="1"/>
  <c r="AD24" i="1"/>
  <c r="AD156" i="1"/>
  <c r="AD55" i="1"/>
  <c r="AH145" i="1"/>
  <c r="AH142" i="1"/>
  <c r="AH160" i="1"/>
  <c r="AD115" i="1"/>
  <c r="AD95" i="1"/>
  <c r="AD41" i="1"/>
  <c r="AH93" i="1"/>
  <c r="AH11" i="1"/>
  <c r="AD18" i="1"/>
  <c r="AD94" i="1" l="1"/>
  <c r="AD145" i="1"/>
  <c r="AD91" i="1"/>
  <c r="AD150" i="1"/>
  <c r="AD93" i="1"/>
  <c r="AD48" i="1"/>
  <c r="AD142" i="1"/>
  <c r="AD35" i="1"/>
  <c r="AD119" i="1"/>
  <c r="AD160" i="1"/>
  <c r="AD11" i="1"/>
  <c r="AG188" i="1" l="1"/>
  <c r="AG181" i="1"/>
  <c r="AG182" i="1"/>
  <c r="AG167" i="1"/>
  <c r="AG170" i="1"/>
  <c r="AG175" i="1"/>
  <c r="AG192" i="1"/>
  <c r="AG6" i="1"/>
  <c r="AG183" i="1"/>
  <c r="AG193" i="1"/>
  <c r="AG187" i="1"/>
  <c r="AG184" i="1"/>
  <c r="AG195" i="1"/>
  <c r="AG7" i="1"/>
  <c r="AG171" i="1"/>
  <c r="AG180" i="1"/>
  <c r="AG179" i="1"/>
  <c r="AG166" i="1"/>
  <c r="AG172" i="1"/>
  <c r="AG174" i="1"/>
  <c r="AG196" i="1"/>
  <c r="AG185" i="1"/>
  <c r="AG186" i="1"/>
  <c r="AG194" i="1"/>
  <c r="AG190" i="1"/>
  <c r="AG168" i="1"/>
  <c r="AG177" i="1"/>
  <c r="AG8" i="1"/>
  <c r="AG173" i="1"/>
  <c r="AG176" i="1"/>
  <c r="AG189" i="1"/>
  <c r="AG178" i="1"/>
  <c r="AG191" i="1"/>
  <c r="AG169" i="1"/>
  <c r="AG9" i="1"/>
  <c r="AH181" i="1" l="1"/>
  <c r="AH188" i="1" l="1"/>
  <c r="AH186" i="1"/>
  <c r="AH176" i="1"/>
  <c r="AH177" i="1"/>
  <c r="AH168" i="1"/>
  <c r="AH172" i="1"/>
  <c r="AH173" i="1"/>
  <c r="AH167" i="1"/>
  <c r="AH169" i="1"/>
  <c r="AH194" i="1"/>
  <c r="AH182" i="1"/>
  <c r="AH193" i="1"/>
  <c r="AH184" i="1"/>
  <c r="AH183" i="1"/>
  <c r="AH179" i="1"/>
  <c r="AH191" i="1"/>
  <c r="AH166" i="1"/>
  <c r="AH180" i="1"/>
  <c r="AH175" i="1"/>
  <c r="AH171" i="1"/>
  <c r="AH192" i="1"/>
  <c r="AH170" i="1"/>
  <c r="AH187" i="1"/>
  <c r="AH196" i="1"/>
  <c r="AH189" i="1"/>
  <c r="AH185" i="1"/>
  <c r="AH195" i="1"/>
  <c r="AH174" i="1"/>
  <c r="AH190" i="1"/>
  <c r="AH178" i="1"/>
  <c r="AH9" i="1" l="1"/>
  <c r="AH6" i="1" l="1"/>
  <c r="AH7" i="1"/>
  <c r="AH8" i="1"/>
  <c r="T197" i="1" l="1"/>
  <c r="W181" i="1" l="1"/>
  <c r="X181" i="1"/>
  <c r="AD181" i="1"/>
  <c r="W171" i="1"/>
  <c r="X171" i="1"/>
  <c r="AD171" i="1"/>
  <c r="X173" i="1"/>
  <c r="W173" i="1"/>
  <c r="AD173" i="1"/>
  <c r="W8" i="1"/>
  <c r="X8" i="1"/>
  <c r="AD8" i="1"/>
  <c r="W188" i="1" l="1"/>
  <c r="X188" i="1"/>
  <c r="AD188" i="1"/>
  <c r="W183" i="1"/>
  <c r="X183" i="1"/>
  <c r="AD183" i="1"/>
  <c r="X182" i="1"/>
  <c r="W182" i="1"/>
  <c r="AD182" i="1"/>
  <c r="W184" i="1"/>
  <c r="AD184" i="1"/>
  <c r="X184" i="1"/>
  <c r="X194" i="1"/>
  <c r="W194" i="1"/>
  <c r="AD194" i="1"/>
  <c r="X187" i="1"/>
  <c r="AD187" i="1"/>
  <c r="W187" i="1"/>
  <c r="X193" i="1"/>
  <c r="AD193" i="1"/>
  <c r="W193" i="1"/>
  <c r="X185" i="1"/>
  <c r="AD185" i="1"/>
  <c r="W185" i="1"/>
  <c r="X190" i="1"/>
  <c r="AD190" i="1"/>
  <c r="W190" i="1"/>
  <c r="X195" i="1"/>
  <c r="W195" i="1"/>
  <c r="AD195" i="1"/>
  <c r="W179" i="1"/>
  <c r="X179" i="1"/>
  <c r="AD179" i="1"/>
  <c r="W191" i="1"/>
  <c r="X191" i="1"/>
  <c r="AD191" i="1"/>
  <c r="X167" i="1"/>
  <c r="W167" i="1"/>
  <c r="AD167" i="1"/>
  <c r="W6" i="1"/>
  <c r="X6" i="1"/>
  <c r="AD6" i="1"/>
  <c r="X177" i="1"/>
  <c r="AD177" i="1"/>
  <c r="W177" i="1"/>
  <c r="X176" i="1"/>
  <c r="W176" i="1"/>
  <c r="AD176" i="1"/>
  <c r="X186" i="1"/>
  <c r="W186" i="1"/>
  <c r="AD186" i="1"/>
  <c r="W175" i="1"/>
  <c r="X175" i="1"/>
  <c r="AD175" i="1"/>
  <c r="W174" i="1"/>
  <c r="X174" i="1"/>
  <c r="AD174" i="1"/>
  <c r="X192" i="1"/>
  <c r="W192" i="1"/>
  <c r="AD192" i="1"/>
  <c r="X168" i="1"/>
  <c r="W168" i="1"/>
  <c r="AD168" i="1"/>
  <c r="W189" i="1"/>
  <c r="X189" i="1"/>
  <c r="AD189" i="1"/>
  <c r="W9" i="1"/>
  <c r="X9" i="1"/>
  <c r="AD9" i="1"/>
  <c r="AD169" i="1"/>
  <c r="W169" i="1"/>
  <c r="X169" i="1"/>
  <c r="AD196" i="1"/>
  <c r="W196" i="1"/>
  <c r="X196" i="1"/>
  <c r="X178" i="1"/>
  <c r="W178" i="1"/>
  <c r="AD178" i="1"/>
  <c r="AD166" i="1"/>
  <c r="W166" i="1"/>
  <c r="X166" i="1"/>
  <c r="W172" i="1"/>
  <c r="X172" i="1"/>
  <c r="AD172" i="1"/>
  <c r="W170" i="1"/>
  <c r="X170" i="1"/>
  <c r="AD170" i="1"/>
  <c r="Q197" i="1"/>
  <c r="W7" i="1"/>
  <c r="X7" i="1"/>
  <c r="AD7" i="1"/>
  <c r="X180" i="1"/>
  <c r="AD180" i="1"/>
  <c r="W180" i="1"/>
  <c r="X197" i="1" l="1"/>
  <c r="W197" i="1"/>
  <c r="Y185" i="1" l="1"/>
  <c r="R185" i="1"/>
  <c r="Y183" i="1"/>
  <c r="R183" i="1"/>
  <c r="Y175" i="1"/>
  <c r="R175" i="1"/>
  <c r="Y194" i="1"/>
  <c r="R194" i="1"/>
  <c r="Y182" i="1"/>
  <c r="R182" i="1"/>
  <c r="Y189" i="1"/>
  <c r="R189" i="1"/>
  <c r="Y170" i="1"/>
  <c r="R170" i="1"/>
  <c r="Y192" i="1"/>
  <c r="R192" i="1"/>
  <c r="Y176" i="1"/>
  <c r="R176" i="1"/>
  <c r="Y191" i="1"/>
  <c r="R191" i="1"/>
  <c r="Y173" i="1"/>
  <c r="R173" i="1"/>
  <c r="Y193" i="1"/>
  <c r="R193" i="1"/>
  <c r="Y190" i="1"/>
  <c r="R190" i="1"/>
  <c r="Y166" i="1"/>
  <c r="R166" i="1"/>
  <c r="Y187" i="1"/>
  <c r="R187" i="1"/>
  <c r="Y172" i="1"/>
  <c r="R172" i="1"/>
  <c r="Y167" i="1"/>
  <c r="R167" i="1"/>
  <c r="Y188" i="1"/>
  <c r="R188" i="1"/>
  <c r="Y195" i="1"/>
  <c r="R195" i="1"/>
  <c r="Y178" i="1"/>
  <c r="R178" i="1"/>
  <c r="Y174" i="1"/>
  <c r="R174" i="1"/>
  <c r="Y177" i="1"/>
  <c r="R177" i="1"/>
  <c r="Y180" i="1"/>
  <c r="R180" i="1"/>
  <c r="Y186" i="1"/>
  <c r="R186" i="1"/>
  <c r="Y179" i="1"/>
  <c r="R179" i="1"/>
  <c r="Y168" i="1"/>
  <c r="R168" i="1"/>
  <c r="Y181" i="1"/>
  <c r="R181" i="1"/>
  <c r="Y196" i="1"/>
  <c r="R196" i="1"/>
  <c r="Y169" i="1"/>
  <c r="R169" i="1"/>
  <c r="Y184" i="1"/>
  <c r="R184" i="1"/>
  <c r="AA196" i="1" l="1"/>
  <c r="Z196" i="1"/>
  <c r="Z186" i="1"/>
  <c r="AA186" i="1"/>
  <c r="AA178" i="1"/>
  <c r="Z178" i="1"/>
  <c r="Z172" i="1"/>
  <c r="AA172" i="1"/>
  <c r="AA193" i="1"/>
  <c r="Z193" i="1"/>
  <c r="Z192" i="1"/>
  <c r="AA192" i="1"/>
  <c r="Z194" i="1"/>
  <c r="AA194" i="1"/>
  <c r="Z181" i="1"/>
  <c r="AA181" i="1"/>
  <c r="AA180" i="1"/>
  <c r="Z180" i="1"/>
  <c r="Z195" i="1"/>
  <c r="AA195" i="1"/>
  <c r="Z187" i="1"/>
  <c r="AA187" i="1"/>
  <c r="Z173" i="1"/>
  <c r="AA173" i="1"/>
  <c r="Z170" i="1"/>
  <c r="AA170" i="1"/>
  <c r="AA175" i="1"/>
  <c r="Z175" i="1"/>
  <c r="AA184" i="1"/>
  <c r="Z184" i="1"/>
  <c r="Z168" i="1"/>
  <c r="AA168" i="1"/>
  <c r="Z177" i="1"/>
  <c r="AA177" i="1"/>
  <c r="Z188" i="1"/>
  <c r="AA188" i="1"/>
  <c r="Z166" i="1"/>
  <c r="AA166" i="1"/>
  <c r="Z191" i="1"/>
  <c r="AA191" i="1"/>
  <c r="Z189" i="1"/>
  <c r="AA189" i="1"/>
  <c r="AA183" i="1"/>
  <c r="Z183" i="1"/>
  <c r="Y171" i="1"/>
  <c r="R171" i="1"/>
  <c r="Z169" i="1"/>
  <c r="AA169" i="1"/>
  <c r="Z179" i="1"/>
  <c r="AA179" i="1"/>
  <c r="Z174" i="1"/>
  <c r="AA174" i="1"/>
  <c r="Z167" i="1"/>
  <c r="AA167" i="1"/>
  <c r="Z190" i="1"/>
  <c r="AA190" i="1"/>
  <c r="Z176" i="1"/>
  <c r="AA176" i="1"/>
  <c r="AA182" i="1"/>
  <c r="Z182" i="1"/>
  <c r="Z185" i="1"/>
  <c r="AA185" i="1"/>
  <c r="Y86" i="1" l="1"/>
  <c r="R86" i="1"/>
  <c r="Y7" i="1"/>
  <c r="R7" i="1"/>
  <c r="Y98" i="1"/>
  <c r="R98" i="1"/>
  <c r="Y141" i="1"/>
  <c r="R141" i="1"/>
  <c r="Y14" i="1"/>
  <c r="R14" i="1"/>
  <c r="Y111" i="1"/>
  <c r="R111" i="1"/>
  <c r="Y22" i="1"/>
  <c r="R22" i="1"/>
  <c r="Y160" i="1"/>
  <c r="R160" i="1"/>
  <c r="Y49" i="1"/>
  <c r="R49" i="1"/>
  <c r="Y24" i="1"/>
  <c r="R24" i="1"/>
  <c r="Y134" i="1"/>
  <c r="R134" i="1"/>
  <c r="Y33" i="1"/>
  <c r="R33" i="1"/>
  <c r="Y150" i="1"/>
  <c r="R150" i="1"/>
  <c r="Y66" i="1"/>
  <c r="R66" i="1"/>
  <c r="Y91" i="1"/>
  <c r="R91" i="1"/>
  <c r="Y74" i="1"/>
  <c r="R74" i="1"/>
  <c r="Y57" i="1"/>
  <c r="R57" i="1"/>
  <c r="Y132" i="1"/>
  <c r="R132" i="1"/>
  <c r="Y126" i="1"/>
  <c r="R126" i="1"/>
  <c r="Y153" i="1"/>
  <c r="R153" i="1"/>
  <c r="Y31" i="1"/>
  <c r="R31" i="1"/>
  <c r="Y56" i="1"/>
  <c r="R56" i="1"/>
  <c r="Y82" i="1"/>
  <c r="R82" i="1"/>
  <c r="Y60" i="1"/>
  <c r="R60" i="1"/>
  <c r="Y62" i="1"/>
  <c r="R62" i="1"/>
  <c r="Y28" i="1"/>
  <c r="R28" i="1"/>
  <c r="Y121" i="1"/>
  <c r="R121" i="1"/>
  <c r="Y162" i="1"/>
  <c r="R162" i="1"/>
  <c r="Y165" i="1"/>
  <c r="R165" i="1"/>
  <c r="Y16" i="1"/>
  <c r="R16" i="1"/>
  <c r="Y61" i="1"/>
  <c r="R61" i="1"/>
  <c r="Y71" i="1"/>
  <c r="R71" i="1"/>
  <c r="Y87" i="1"/>
  <c r="R87" i="1"/>
  <c r="Y113" i="1"/>
  <c r="R113" i="1"/>
  <c r="Y164" i="1"/>
  <c r="R164" i="1"/>
  <c r="Y161" i="1"/>
  <c r="R161" i="1"/>
  <c r="Y110" i="1"/>
  <c r="R110" i="1"/>
  <c r="Y119" i="1"/>
  <c r="R119" i="1"/>
  <c r="Y38" i="1"/>
  <c r="R38" i="1"/>
  <c r="Y68" i="1"/>
  <c r="R68" i="1"/>
  <c r="Y109" i="1"/>
  <c r="R109" i="1"/>
  <c r="Y156" i="1"/>
  <c r="R156" i="1"/>
  <c r="Y116" i="1"/>
  <c r="R116" i="1"/>
  <c r="Y67" i="1"/>
  <c r="R67" i="1"/>
  <c r="Y115" i="1"/>
  <c r="R115" i="1"/>
  <c r="Y40" i="1"/>
  <c r="R40" i="1"/>
  <c r="Y163" i="1"/>
  <c r="R163" i="1"/>
  <c r="Y152" i="1"/>
  <c r="R152" i="1"/>
  <c r="Y78" i="1"/>
  <c r="R78" i="1"/>
  <c r="Z171" i="1"/>
  <c r="AA171" i="1"/>
  <c r="Y118" i="1"/>
  <c r="R118" i="1"/>
  <c r="Y64" i="1"/>
  <c r="R64" i="1"/>
  <c r="Y44" i="1"/>
  <c r="R44" i="1"/>
  <c r="Y142" i="1"/>
  <c r="R142" i="1"/>
  <c r="Y65" i="1"/>
  <c r="R65" i="1"/>
  <c r="Y154" i="1"/>
  <c r="R154" i="1"/>
  <c r="Y149" i="1"/>
  <c r="R149" i="1"/>
  <c r="Y23" i="1"/>
  <c r="R23" i="1"/>
  <c r="Y11" i="1"/>
  <c r="R11" i="1"/>
  <c r="Y94" i="1"/>
  <c r="R94" i="1"/>
  <c r="Y123" i="1"/>
  <c r="R123" i="1"/>
  <c r="Y95" i="1"/>
  <c r="R95" i="1"/>
  <c r="Y157" i="1"/>
  <c r="R157" i="1"/>
  <c r="Y63" i="1"/>
  <c r="R63" i="1"/>
  <c r="Y97" i="1"/>
  <c r="R97" i="1"/>
  <c r="Y77" i="1"/>
  <c r="R77" i="1"/>
  <c r="Y83" i="1"/>
  <c r="R83" i="1"/>
  <c r="Y79" i="1"/>
  <c r="R79" i="1"/>
  <c r="Y25" i="1"/>
  <c r="R25" i="1"/>
  <c r="Y93" i="1"/>
  <c r="R93" i="1"/>
  <c r="Y145" i="1"/>
  <c r="R145" i="1"/>
  <c r="Y58" i="1"/>
  <c r="R58" i="1"/>
  <c r="Y102" i="1"/>
  <c r="R102" i="1"/>
  <c r="Y73" i="1"/>
  <c r="R73" i="1"/>
  <c r="Y41" i="1"/>
  <c r="R41" i="1"/>
  <c r="Y103" i="1"/>
  <c r="R103" i="1"/>
  <c r="Y39" i="1"/>
  <c r="R39" i="1"/>
  <c r="Y32" i="1"/>
  <c r="R32" i="1"/>
  <c r="Y59" i="1"/>
  <c r="R59" i="1"/>
  <c r="Y128" i="1"/>
  <c r="R128" i="1"/>
  <c r="Y12" i="1"/>
  <c r="R12" i="1"/>
  <c r="Y114" i="1"/>
  <c r="R114" i="1"/>
  <c r="Y158" i="1"/>
  <c r="R158" i="1"/>
  <c r="Y29" i="1"/>
  <c r="R29" i="1"/>
  <c r="Y21" i="1"/>
  <c r="R21" i="1"/>
  <c r="Y136" i="1"/>
  <c r="R136" i="1"/>
  <c r="Y130" i="1"/>
  <c r="R130" i="1"/>
  <c r="Y100" i="1"/>
  <c r="R100" i="1"/>
  <c r="Y151" i="1"/>
  <c r="R151" i="1"/>
  <c r="Y70" i="1"/>
  <c r="R70" i="1"/>
  <c r="Y122" i="1"/>
  <c r="R122" i="1"/>
  <c r="Y69" i="1"/>
  <c r="R69" i="1"/>
  <c r="Y104" i="1"/>
  <c r="R104" i="1"/>
  <c r="Y45" i="1"/>
  <c r="R45" i="1"/>
  <c r="Y96" i="1"/>
  <c r="R96" i="1"/>
  <c r="Y76" i="1"/>
  <c r="R76" i="1"/>
  <c r="Y117" i="1"/>
  <c r="R117" i="1"/>
  <c r="Y42" i="1"/>
  <c r="R42" i="1"/>
  <c r="Y84" i="1"/>
  <c r="R84" i="1"/>
  <c r="Y72" i="1"/>
  <c r="R72" i="1"/>
  <c r="Y19" i="1"/>
  <c r="R19" i="1"/>
  <c r="Y51" i="1"/>
  <c r="R51" i="1"/>
  <c r="Y6" i="1"/>
  <c r="R6" i="1"/>
  <c r="Y143" i="1"/>
  <c r="R143" i="1"/>
  <c r="Y81" i="1"/>
  <c r="R81" i="1"/>
  <c r="Y85" i="1"/>
  <c r="R85" i="1"/>
  <c r="Y92" i="1"/>
  <c r="R92" i="1"/>
  <c r="Y48" i="1"/>
  <c r="R48" i="1"/>
  <c r="Y46" i="1"/>
  <c r="R46" i="1"/>
  <c r="Y101" i="1"/>
  <c r="R101" i="1"/>
  <c r="Y144" i="1"/>
  <c r="R144" i="1"/>
  <c r="Y37" i="1"/>
  <c r="R37" i="1"/>
  <c r="Y9" i="1"/>
  <c r="R9" i="1"/>
  <c r="Y135" i="1"/>
  <c r="R135" i="1"/>
  <c r="Y47" i="1"/>
  <c r="R47" i="1"/>
  <c r="Y138" i="1"/>
  <c r="R138" i="1"/>
  <c r="Y80" i="1"/>
  <c r="R80" i="1"/>
  <c r="Y13" i="1"/>
  <c r="R13" i="1"/>
  <c r="Y17" i="1"/>
  <c r="R17" i="1"/>
  <c r="Y125" i="1"/>
  <c r="R125" i="1"/>
  <c r="Y54" i="1"/>
  <c r="R54" i="1"/>
  <c r="Y34" i="1"/>
  <c r="R34" i="1"/>
  <c r="Y20" i="1"/>
  <c r="R20" i="1"/>
  <c r="Y50" i="1"/>
  <c r="R50" i="1"/>
  <c r="Y108" i="1"/>
  <c r="R108" i="1"/>
  <c r="Y124" i="1"/>
  <c r="R124" i="1"/>
  <c r="Y53" i="1"/>
  <c r="R53" i="1"/>
  <c r="Y27" i="1"/>
  <c r="R27" i="1"/>
  <c r="Y15" i="1"/>
  <c r="R15" i="1"/>
  <c r="Y148" i="1"/>
  <c r="R148" i="1"/>
  <c r="Y139" i="1"/>
  <c r="R139" i="1"/>
  <c r="Y131" i="1"/>
  <c r="R131" i="1"/>
  <c r="Y107" i="1"/>
  <c r="R107" i="1"/>
  <c r="Y120" i="1"/>
  <c r="R120" i="1"/>
  <c r="Y75" i="1"/>
  <c r="R75" i="1"/>
  <c r="Y137" i="1"/>
  <c r="R137" i="1"/>
  <c r="Y106" i="1"/>
  <c r="R106" i="1"/>
  <c r="Y133" i="1"/>
  <c r="R133" i="1"/>
  <c r="Y155" i="1"/>
  <c r="R155" i="1"/>
  <c r="Y26" i="1"/>
  <c r="R26" i="1"/>
  <c r="Y90" i="1"/>
  <c r="R90" i="1"/>
  <c r="Y146" i="1"/>
  <c r="R146" i="1"/>
  <c r="Y88" i="1"/>
  <c r="R88" i="1"/>
  <c r="Y129" i="1"/>
  <c r="R129" i="1"/>
  <c r="Y140" i="1"/>
  <c r="R140" i="1"/>
  <c r="Y30" i="1"/>
  <c r="R30" i="1"/>
  <c r="Y127" i="1"/>
  <c r="R127" i="1"/>
  <c r="Y105" i="1"/>
  <c r="R105" i="1"/>
  <c r="Y89" i="1"/>
  <c r="R89" i="1"/>
  <c r="Y112" i="1"/>
  <c r="R112" i="1"/>
  <c r="Y43" i="1"/>
  <c r="R43" i="1"/>
  <c r="Y52" i="1"/>
  <c r="R52" i="1"/>
  <c r="Y36" i="1"/>
  <c r="R36" i="1"/>
  <c r="Y99" i="1"/>
  <c r="R99" i="1"/>
  <c r="Y147" i="1"/>
  <c r="R147" i="1"/>
  <c r="Y35" i="1"/>
  <c r="R35" i="1"/>
  <c r="Y55" i="1"/>
  <c r="R55" i="1"/>
  <c r="Y159" i="1"/>
  <c r="R159" i="1"/>
  <c r="AA72" i="1" l="1"/>
  <c r="Z72" i="1"/>
  <c r="AA76" i="1"/>
  <c r="Z76" i="1"/>
  <c r="Z69" i="1"/>
  <c r="AA69" i="1"/>
  <c r="Z100" i="1"/>
  <c r="AA100" i="1"/>
  <c r="AA29" i="1"/>
  <c r="Z29" i="1"/>
  <c r="Z128" i="1"/>
  <c r="AA128" i="1"/>
  <c r="AA103" i="1"/>
  <c r="Z103" i="1"/>
  <c r="AA58" i="1"/>
  <c r="Z58" i="1"/>
  <c r="AA79" i="1"/>
  <c r="Z79" i="1"/>
  <c r="AA63" i="1"/>
  <c r="Z63" i="1"/>
  <c r="AA94" i="1"/>
  <c r="Z94" i="1"/>
  <c r="AA154" i="1"/>
  <c r="Z154" i="1"/>
  <c r="AA64" i="1"/>
  <c r="Z64" i="1"/>
  <c r="Z152" i="1"/>
  <c r="AA152" i="1"/>
  <c r="Z67" i="1"/>
  <c r="AA67" i="1"/>
  <c r="AA68" i="1"/>
  <c r="Z68" i="1"/>
  <c r="AA161" i="1"/>
  <c r="Z161" i="1"/>
  <c r="AA71" i="1"/>
  <c r="Z71" i="1"/>
  <c r="Z162" i="1"/>
  <c r="AA162" i="1"/>
  <c r="Z60" i="1"/>
  <c r="AA60" i="1"/>
  <c r="AA153" i="1"/>
  <c r="Z153" i="1"/>
  <c r="Z74" i="1"/>
  <c r="AA74" i="1"/>
  <c r="AA33" i="1"/>
  <c r="Z33" i="1"/>
  <c r="AA160" i="1"/>
  <c r="Z160" i="1"/>
  <c r="AA141" i="1"/>
  <c r="Z141" i="1"/>
  <c r="AA147" i="1"/>
  <c r="Z147" i="1"/>
  <c r="AA43" i="1"/>
  <c r="Z43" i="1"/>
  <c r="AA127" i="1"/>
  <c r="Z127" i="1"/>
  <c r="Z88" i="1"/>
  <c r="AA88" i="1"/>
  <c r="AA155" i="1"/>
  <c r="Z155" i="1"/>
  <c r="Z75" i="1"/>
  <c r="AA75" i="1"/>
  <c r="AA139" i="1"/>
  <c r="Z139" i="1"/>
  <c r="Z53" i="1"/>
  <c r="AA53" i="1"/>
  <c r="AA20" i="1"/>
  <c r="Z20" i="1"/>
  <c r="AA17" i="1"/>
  <c r="Z17" i="1"/>
  <c r="Z47" i="1"/>
  <c r="AA47" i="1"/>
  <c r="AA144" i="1"/>
  <c r="Z144" i="1"/>
  <c r="Z92" i="1"/>
  <c r="AA92" i="1"/>
  <c r="AA6" i="1"/>
  <c r="Z6" i="1"/>
  <c r="AA84" i="1"/>
  <c r="Z84" i="1"/>
  <c r="AA96" i="1"/>
  <c r="Z96" i="1"/>
  <c r="Z122" i="1"/>
  <c r="AA122" i="1"/>
  <c r="AA130" i="1"/>
  <c r="Z130" i="1"/>
  <c r="Z158" i="1"/>
  <c r="AA158" i="1"/>
  <c r="AA59" i="1"/>
  <c r="Z59" i="1"/>
  <c r="Z41" i="1"/>
  <c r="AA41" i="1"/>
  <c r="AA145" i="1"/>
  <c r="Z145" i="1"/>
  <c r="AA83" i="1"/>
  <c r="Z83" i="1"/>
  <c r="AA157" i="1"/>
  <c r="Z157" i="1"/>
  <c r="Z11" i="1"/>
  <c r="AA11" i="1"/>
  <c r="AA65" i="1"/>
  <c r="Z65" i="1"/>
  <c r="Z118" i="1"/>
  <c r="AA118" i="1"/>
  <c r="AA163" i="1"/>
  <c r="Z163" i="1"/>
  <c r="Z116" i="1"/>
  <c r="AA116" i="1"/>
  <c r="Z38" i="1"/>
  <c r="AA38" i="1"/>
  <c r="AA164" i="1"/>
  <c r="Z164" i="1"/>
  <c r="Z61" i="1"/>
  <c r="AA61" i="1"/>
  <c r="Z121" i="1"/>
  <c r="AA121" i="1"/>
  <c r="Z82" i="1"/>
  <c r="AA82" i="1"/>
  <c r="AA126" i="1"/>
  <c r="Z126" i="1"/>
  <c r="Z91" i="1"/>
  <c r="AA91" i="1"/>
  <c r="Z134" i="1"/>
  <c r="AA134" i="1"/>
  <c r="Z22" i="1"/>
  <c r="AA22" i="1"/>
  <c r="AA98" i="1"/>
  <c r="Z98" i="1"/>
  <c r="Y8" i="1"/>
  <c r="R8" i="1"/>
  <c r="AA159" i="1"/>
  <c r="Z159" i="1"/>
  <c r="Z99" i="1"/>
  <c r="AA99" i="1"/>
  <c r="AA112" i="1"/>
  <c r="Z112" i="1"/>
  <c r="AA30" i="1"/>
  <c r="Z30" i="1"/>
  <c r="Z146" i="1"/>
  <c r="AA146" i="1"/>
  <c r="AA133" i="1"/>
  <c r="Z133" i="1"/>
  <c r="AA120" i="1"/>
  <c r="Z120" i="1"/>
  <c r="Z148" i="1"/>
  <c r="AA148" i="1"/>
  <c r="AA124" i="1"/>
  <c r="Z124" i="1"/>
  <c r="Z34" i="1"/>
  <c r="AA34" i="1"/>
  <c r="AA13" i="1"/>
  <c r="Z13" i="1"/>
  <c r="AA135" i="1"/>
  <c r="Z135" i="1"/>
  <c r="Z101" i="1"/>
  <c r="AA101" i="1"/>
  <c r="Z85" i="1"/>
  <c r="AA85" i="1"/>
  <c r="AA51" i="1"/>
  <c r="Z51" i="1"/>
  <c r="AA42" i="1"/>
  <c r="Z42" i="1"/>
  <c r="AA45" i="1"/>
  <c r="Z45" i="1"/>
  <c r="AA70" i="1"/>
  <c r="Z70" i="1"/>
  <c r="Z136" i="1"/>
  <c r="AA136" i="1"/>
  <c r="Z114" i="1"/>
  <c r="AA114" i="1"/>
  <c r="AA32" i="1"/>
  <c r="Z32" i="1"/>
  <c r="AA73" i="1"/>
  <c r="Z73" i="1"/>
  <c r="Z93" i="1"/>
  <c r="AA93" i="1"/>
  <c r="Z77" i="1"/>
  <c r="AA77" i="1"/>
  <c r="Z95" i="1"/>
  <c r="AA95" i="1"/>
  <c r="AA23" i="1"/>
  <c r="Z23" i="1"/>
  <c r="Z142" i="1"/>
  <c r="AA142" i="1"/>
  <c r="AA40" i="1"/>
  <c r="Z40" i="1"/>
  <c r="AA156" i="1"/>
  <c r="Z156" i="1"/>
  <c r="Z119" i="1"/>
  <c r="AA119" i="1"/>
  <c r="Z113" i="1"/>
  <c r="AA113" i="1"/>
  <c r="AA16" i="1"/>
  <c r="Z16" i="1"/>
  <c r="Z28" i="1"/>
  <c r="AA28" i="1"/>
  <c r="AA56" i="1"/>
  <c r="Z56" i="1"/>
  <c r="Z132" i="1"/>
  <c r="AA132" i="1"/>
  <c r="Z66" i="1"/>
  <c r="AA66" i="1"/>
  <c r="Z24" i="1"/>
  <c r="AA24" i="1"/>
  <c r="AA111" i="1"/>
  <c r="Z111" i="1"/>
  <c r="Z7" i="1"/>
  <c r="AA7" i="1"/>
  <c r="Z55" i="1"/>
  <c r="AA55" i="1"/>
  <c r="AA36" i="1"/>
  <c r="Z36" i="1"/>
  <c r="Z89" i="1"/>
  <c r="AA89" i="1"/>
  <c r="AA140" i="1"/>
  <c r="Z140" i="1"/>
  <c r="Z90" i="1"/>
  <c r="AA90" i="1"/>
  <c r="Z106" i="1"/>
  <c r="AA106" i="1"/>
  <c r="Z107" i="1"/>
  <c r="AA107" i="1"/>
  <c r="AA15" i="1"/>
  <c r="Z15" i="1"/>
  <c r="AA108" i="1"/>
  <c r="Z108" i="1"/>
  <c r="Z54" i="1"/>
  <c r="AA54" i="1"/>
  <c r="AA80" i="1"/>
  <c r="Z80" i="1"/>
  <c r="Z9" i="1"/>
  <c r="AA9" i="1"/>
  <c r="Z46" i="1"/>
  <c r="AA46" i="1"/>
  <c r="Z81" i="1"/>
  <c r="AA81" i="1"/>
  <c r="Y18" i="1"/>
  <c r="R18" i="1"/>
  <c r="Z19" i="1"/>
  <c r="AA19" i="1"/>
  <c r="AA117" i="1"/>
  <c r="Z117" i="1"/>
  <c r="AA104" i="1"/>
  <c r="Z104" i="1"/>
  <c r="AA151" i="1"/>
  <c r="Z151" i="1"/>
  <c r="Z21" i="1"/>
  <c r="AA21" i="1"/>
  <c r="AA12" i="1"/>
  <c r="Z12" i="1"/>
  <c r="AA39" i="1"/>
  <c r="Z39" i="1"/>
  <c r="AA102" i="1"/>
  <c r="Z102" i="1"/>
  <c r="AA25" i="1"/>
  <c r="Z25" i="1"/>
  <c r="Z97" i="1"/>
  <c r="AA97" i="1"/>
  <c r="Z123" i="1"/>
  <c r="AA123" i="1"/>
  <c r="Z149" i="1"/>
  <c r="AA149" i="1"/>
  <c r="Z44" i="1"/>
  <c r="AA44" i="1"/>
  <c r="AA78" i="1"/>
  <c r="Z78" i="1"/>
  <c r="AA115" i="1"/>
  <c r="Z115" i="1"/>
  <c r="AA109" i="1"/>
  <c r="Z109" i="1"/>
  <c r="Z110" i="1"/>
  <c r="AA110" i="1"/>
  <c r="AA87" i="1"/>
  <c r="Z87" i="1"/>
  <c r="AA165" i="1"/>
  <c r="Z165" i="1"/>
  <c r="AA62" i="1"/>
  <c r="Z62" i="1"/>
  <c r="Z31" i="1"/>
  <c r="AA31" i="1"/>
  <c r="Z57" i="1"/>
  <c r="AA57" i="1"/>
  <c r="AA150" i="1"/>
  <c r="Z150" i="1"/>
  <c r="AA49" i="1"/>
  <c r="Z49" i="1"/>
  <c r="Z14" i="1"/>
  <c r="AA14" i="1"/>
  <c r="AA86" i="1"/>
  <c r="Z86" i="1"/>
  <c r="AA35" i="1"/>
  <c r="Z35" i="1"/>
  <c r="Z52" i="1"/>
  <c r="AA52" i="1"/>
  <c r="Z105" i="1"/>
  <c r="AA105" i="1"/>
  <c r="AA129" i="1"/>
  <c r="Z129" i="1"/>
  <c r="AA26" i="1"/>
  <c r="Z26" i="1"/>
  <c r="AA137" i="1"/>
  <c r="Z137" i="1"/>
  <c r="Z131" i="1"/>
  <c r="AA131" i="1"/>
  <c r="Z27" i="1"/>
  <c r="AA27" i="1"/>
  <c r="AA50" i="1"/>
  <c r="Z50" i="1"/>
  <c r="AA125" i="1"/>
  <c r="Z125" i="1"/>
  <c r="AA138" i="1"/>
  <c r="Z138" i="1"/>
  <c r="AA37" i="1"/>
  <c r="Z37" i="1"/>
  <c r="AA48" i="1"/>
  <c r="Z48" i="1"/>
  <c r="AA143" i="1"/>
  <c r="Z143" i="1"/>
  <c r="AA18" i="1" l="1"/>
  <c r="Z18" i="1"/>
  <c r="AA8" i="1"/>
  <c r="Z8" i="1"/>
  <c r="Y10" i="1" l="1"/>
  <c r="R10" i="1"/>
  <c r="O197" i="1"/>
  <c r="AA10" i="1" l="1"/>
  <c r="Z10" i="1"/>
  <c r="Y197" i="1"/>
  <c r="R197" i="1"/>
  <c r="AA197" i="1" l="1"/>
  <c r="Z197" i="1"/>
</calcChain>
</file>

<file path=xl/sharedStrings.xml><?xml version="1.0" encoding="utf-8"?>
<sst xmlns="http://schemas.openxmlformats.org/spreadsheetml/2006/main" count="540" uniqueCount="352">
  <si>
    <t>Phase</t>
  </si>
  <si>
    <t>DfE</t>
  </si>
  <si>
    <t>SAP</t>
  </si>
  <si>
    <t>School</t>
  </si>
  <si>
    <t>MFG</t>
  </si>
  <si>
    <t>No. of EHCPs (Sept)</t>
  </si>
  <si>
    <t>Value of EHCP Top-Up (Sept)</t>
  </si>
  <si>
    <t>All Through</t>
  </si>
  <si>
    <t>Appleton Academy</t>
  </si>
  <si>
    <t>Bradford Academy</t>
  </si>
  <si>
    <t>Bradford Girls Grammar (Free School)</t>
  </si>
  <si>
    <t>Dixons Allerton Academy</t>
  </si>
  <si>
    <t>Primary</t>
  </si>
  <si>
    <t>RBHX</t>
  </si>
  <si>
    <t>Addingham Primary School</t>
  </si>
  <si>
    <t>RBGL</t>
  </si>
  <si>
    <t>All Saints' CE Primary School (Bradford)</t>
  </si>
  <si>
    <t>RBFB</t>
  </si>
  <si>
    <t>All Saints' CE Primary School (Ilkley)</t>
  </si>
  <si>
    <t>RBIC</t>
  </si>
  <si>
    <t>Ashlands Primary School</t>
  </si>
  <si>
    <t>Atlas School</t>
  </si>
  <si>
    <t>RBEO</t>
  </si>
  <si>
    <t>Baildon CE Primary School</t>
  </si>
  <si>
    <t>RBKO</t>
  </si>
  <si>
    <t>Bankfoot Primary School</t>
  </si>
  <si>
    <t>Barkerend Primary Leadership Academy</t>
  </si>
  <si>
    <t>Beckfoot Allerton Primary Academy</t>
  </si>
  <si>
    <t>Beckfoot Heaton Primary Academy</t>
  </si>
  <si>
    <t>Beckfoot Priestthorpe Primary School</t>
  </si>
  <si>
    <t>RBGR</t>
  </si>
  <si>
    <t>Ben Rhydding Primary School</t>
  </si>
  <si>
    <t>RBFX</t>
  </si>
  <si>
    <t>Blakehill Primary School</t>
  </si>
  <si>
    <t>RBKU</t>
  </si>
  <si>
    <t>Bowling Park Primary School</t>
  </si>
  <si>
    <t>RBHR</t>
  </si>
  <si>
    <t>Brackenhill Primary School</t>
  </si>
  <si>
    <t>RBIF</t>
  </si>
  <si>
    <t>Burley &amp; Woodhead CE Primary School</t>
  </si>
  <si>
    <t>RBFP</t>
  </si>
  <si>
    <t>Burley Oaks Primary School</t>
  </si>
  <si>
    <t>Byron Primary Academy</t>
  </si>
  <si>
    <t>RBHL</t>
  </si>
  <si>
    <t>Carrwood Primary School</t>
  </si>
  <si>
    <t>RBJG</t>
  </si>
  <si>
    <t>Cavendish Primary School</t>
  </si>
  <si>
    <t>Christ Church Primary Academy</t>
  </si>
  <si>
    <t>Clayton St John's CE Primary Academy</t>
  </si>
  <si>
    <t>RBGA</t>
  </si>
  <si>
    <t>Clayton Village Primary School</t>
  </si>
  <si>
    <t>RBGN</t>
  </si>
  <si>
    <t>Cottingley Village Primary School</t>
  </si>
  <si>
    <t>RBHM</t>
  </si>
  <si>
    <t>Crossflatts Primary School</t>
  </si>
  <si>
    <t>RBDO</t>
  </si>
  <si>
    <t>Crossley Hall Primary School</t>
  </si>
  <si>
    <t>RBEA</t>
  </si>
  <si>
    <t>Dixons Manningham Primary Academy</t>
  </si>
  <si>
    <t>Dixons Marchbank Academy</t>
  </si>
  <si>
    <t>Dixons Music Primary</t>
  </si>
  <si>
    <t>East Morton CE Primary Academy</t>
  </si>
  <si>
    <t>RBHB</t>
  </si>
  <si>
    <t>Eastburn Junior and Infant School</t>
  </si>
  <si>
    <t>RBDF</t>
  </si>
  <si>
    <t>RBJY</t>
  </si>
  <si>
    <t>Eldwick Primary School</t>
  </si>
  <si>
    <t>RBGB</t>
  </si>
  <si>
    <t>Fagley Primary School</t>
  </si>
  <si>
    <t>RBFN</t>
  </si>
  <si>
    <t>Farfield Primary</t>
  </si>
  <si>
    <t>Farnham Primary Academy</t>
  </si>
  <si>
    <t>RBCU</t>
  </si>
  <si>
    <t>Feversham Primary Academy</t>
  </si>
  <si>
    <t>RBFY</t>
  </si>
  <si>
    <t>Foxhill Primary School</t>
  </si>
  <si>
    <t>RBCY</t>
  </si>
  <si>
    <t>Frizinghall Primary School</t>
  </si>
  <si>
    <t>RBKF</t>
  </si>
  <si>
    <t>Girlington Primary School</t>
  </si>
  <si>
    <t>RBKC</t>
  </si>
  <si>
    <t>Glenaire Primary School</t>
  </si>
  <si>
    <t>RBKG</t>
  </si>
  <si>
    <t>Greengates Primary School</t>
  </si>
  <si>
    <t>RBEQ</t>
  </si>
  <si>
    <t>Grove House Primary School</t>
  </si>
  <si>
    <t>Harden Primary Academy</t>
  </si>
  <si>
    <t>Haworth Primary Academy</t>
  </si>
  <si>
    <t>RBHG</t>
  </si>
  <si>
    <t>Heaton St Barnabas' CE Primary School</t>
  </si>
  <si>
    <t>RBHJ</t>
  </si>
  <si>
    <t>High Crags Primary Leadership Academy</t>
  </si>
  <si>
    <t>RBFU</t>
  </si>
  <si>
    <t>Hill Top CE Primary School</t>
  </si>
  <si>
    <t>Hollingwood Primary Academy</t>
  </si>
  <si>
    <t>Holybrook Primary Academy</t>
  </si>
  <si>
    <t>RBDE</t>
  </si>
  <si>
    <t>RDQZ</t>
  </si>
  <si>
    <t>Home Farm Primary School</t>
  </si>
  <si>
    <t>RBGF</t>
  </si>
  <si>
    <t>Hoyle Court Primary School</t>
  </si>
  <si>
    <t>RBDY</t>
  </si>
  <si>
    <t>Idle CE Primary School</t>
  </si>
  <si>
    <t>RBGX</t>
  </si>
  <si>
    <t>Ingrow Primary School</t>
  </si>
  <si>
    <t>Iqra Primary Academy</t>
  </si>
  <si>
    <t>RBDI</t>
  </si>
  <si>
    <t>Keelham Primary School</t>
  </si>
  <si>
    <t>RBDB</t>
  </si>
  <si>
    <t>Keighley St Andrew's CE Primary School</t>
  </si>
  <si>
    <t>RBHF</t>
  </si>
  <si>
    <t>Killinghall Primary School</t>
  </si>
  <si>
    <t>RBEE</t>
  </si>
  <si>
    <t>Knowleswood Primary School</t>
  </si>
  <si>
    <t>Lapage Primary School and Nursery</t>
  </si>
  <si>
    <t>Laycock Primary Academy</t>
  </si>
  <si>
    <t>Lees Primary Academy</t>
  </si>
  <si>
    <t>RBHZ</t>
  </si>
  <si>
    <t>Ley Top Primary School</t>
  </si>
  <si>
    <t>RBET</t>
  </si>
  <si>
    <t>Lidget Green Primary School</t>
  </si>
  <si>
    <t>Lilycroft Primary School</t>
  </si>
  <si>
    <t>RBJE</t>
  </si>
  <si>
    <t>RBIZ</t>
  </si>
  <si>
    <t>Long Lee Primary School</t>
  </si>
  <si>
    <t>RBKE</t>
  </si>
  <si>
    <t>Low Ash Primary School</t>
  </si>
  <si>
    <t>RBKJ</t>
  </si>
  <si>
    <t>Low Moor CE Primary School</t>
  </si>
  <si>
    <t>RBEB</t>
  </si>
  <si>
    <t>Lower Fields Primary School</t>
  </si>
  <si>
    <t>Margaret McMillan Primary School</t>
  </si>
  <si>
    <t>RBHN</t>
  </si>
  <si>
    <t>Marshfield Primary School</t>
  </si>
  <si>
    <t>RBDX</t>
  </si>
  <si>
    <t>Menston Primary School</t>
  </si>
  <si>
    <t>Merlin Top Primary Academy</t>
  </si>
  <si>
    <t>RBGE</t>
  </si>
  <si>
    <t>Miriam Lord Community Primary School</t>
  </si>
  <si>
    <t>RBDK</t>
  </si>
  <si>
    <t>Myrtle Park Primary School</t>
  </si>
  <si>
    <t>RBJS</t>
  </si>
  <si>
    <t>RBES</t>
  </si>
  <si>
    <t>Newby Primary School</t>
  </si>
  <si>
    <t>RBEC</t>
  </si>
  <si>
    <t>Newhall Park Primary School</t>
  </si>
  <si>
    <t>Oakworth Primary Academy</t>
  </si>
  <si>
    <t>RBJH</t>
  </si>
  <si>
    <t>Oldfield Primary School</t>
  </si>
  <si>
    <t>RBFR</t>
  </si>
  <si>
    <t>Our Lady &amp; St Brendan's Catholic Primary School</t>
  </si>
  <si>
    <t>Our Lady of Victories Catholic Primary Academy</t>
  </si>
  <si>
    <t>Oxenhope CE Primary Academy</t>
  </si>
  <si>
    <t>RBIX</t>
  </si>
  <si>
    <t>Parkwood Primary School</t>
  </si>
  <si>
    <t>RBGW</t>
  </si>
  <si>
    <t>Peel Park Primary School</t>
  </si>
  <si>
    <t>RBFH</t>
  </si>
  <si>
    <t>Poplars Farm Primary School</t>
  </si>
  <si>
    <t>RBFG</t>
  </si>
  <si>
    <t>Reevy Hill Primary School</t>
  </si>
  <si>
    <t>RBCW</t>
  </si>
  <si>
    <t>Riddlesden St Mary's CE Primary</t>
  </si>
  <si>
    <t>RBEP</t>
  </si>
  <si>
    <t>Russell Hall Primary School</t>
  </si>
  <si>
    <t>Ryecroft Primary Academy</t>
  </si>
  <si>
    <t>RBEM</t>
  </si>
  <si>
    <t>Saltaire Primary School</t>
  </si>
  <si>
    <t>RBFE</t>
  </si>
  <si>
    <t>Sandal Primary School and Nursery</t>
  </si>
  <si>
    <t>RBGG</t>
  </si>
  <si>
    <t>Sandy Lane Primary School</t>
  </si>
  <si>
    <t>Shibden Head Primary Academy</t>
  </si>
  <si>
    <t>RBFJ</t>
  </si>
  <si>
    <t>Shirley Manor Primary Academy</t>
  </si>
  <si>
    <t>RBKI</t>
  </si>
  <si>
    <t>Silsden Primary School</t>
  </si>
  <si>
    <t>Southmere Primary Academy</t>
  </si>
  <si>
    <t>St Anne's Catholic Primary Academy</t>
  </si>
  <si>
    <t>RBGI</t>
  </si>
  <si>
    <t>St Anthony's Catholic Primary School (Clayton)</t>
  </si>
  <si>
    <t>RBFZ</t>
  </si>
  <si>
    <t>St Anthony's Catholic Primary School (Shipley)</t>
  </si>
  <si>
    <t>RBKD</t>
  </si>
  <si>
    <t>St Clare's Catholic Primary School</t>
  </si>
  <si>
    <t>RBFF</t>
  </si>
  <si>
    <t>St Columba's Catholic Primary School</t>
  </si>
  <si>
    <t>RBGO</t>
  </si>
  <si>
    <t>St Cuthbert &amp; the First Martyrs' Catholic Primary</t>
  </si>
  <si>
    <t>RBEY</t>
  </si>
  <si>
    <t>St Francis' Catholic Primary School</t>
  </si>
  <si>
    <t>St John The Evangelist Catholic Primary</t>
  </si>
  <si>
    <t>St John's CE Primary School</t>
  </si>
  <si>
    <t>RBJF</t>
  </si>
  <si>
    <t>St Joseph's Catholic Primary School (Bingley)</t>
  </si>
  <si>
    <t>RBGS</t>
  </si>
  <si>
    <t>St Joseph's Catholic Primary School (Bradford)</t>
  </si>
  <si>
    <t>St Joseph's Catholic Primary, Keighley</t>
  </si>
  <si>
    <t>RBIR</t>
  </si>
  <si>
    <t>St Luke's CE Primary School</t>
  </si>
  <si>
    <t>RBIL</t>
  </si>
  <si>
    <t xml:space="preserve">St Mary's and St Peter's Catholic </t>
  </si>
  <si>
    <t>RBFS</t>
  </si>
  <si>
    <t>St Matthew's Catholic Primary School</t>
  </si>
  <si>
    <t>RBJL</t>
  </si>
  <si>
    <t>St Matthew's CE Primary School</t>
  </si>
  <si>
    <t>St Oswald's CE Primary Academy</t>
  </si>
  <si>
    <t>RBGP</t>
  </si>
  <si>
    <t>St Paul's CE Primary School</t>
  </si>
  <si>
    <t>St Philip's CE Primary Academy</t>
  </si>
  <si>
    <t>RBIS</t>
  </si>
  <si>
    <t>St Stephen's CE Primary School</t>
  </si>
  <si>
    <t>St Walburga's Catholic Primary School</t>
  </si>
  <si>
    <t>RBGH</t>
  </si>
  <si>
    <t>St William's Catholic Primary School</t>
  </si>
  <si>
    <t>St Winefride's Catholic Primary</t>
  </si>
  <si>
    <t>RBDV</t>
  </si>
  <si>
    <t>Stanbury Village School</t>
  </si>
  <si>
    <t>RBGT</t>
  </si>
  <si>
    <t>Steeton Primary School</t>
  </si>
  <si>
    <t>RBIA</t>
  </si>
  <si>
    <t>Stocks Lane Primary School</t>
  </si>
  <si>
    <t>RBCV</t>
  </si>
  <si>
    <t>Swain House Primary School</t>
  </si>
  <si>
    <t>RBJA</t>
  </si>
  <si>
    <t>Thackley Primary School</t>
  </si>
  <si>
    <t>The Sacred Heart Catholic Primary Academy</t>
  </si>
  <si>
    <t>Thornbury Primary Leadership Academy</t>
  </si>
  <si>
    <t>Thornton Primary School</t>
  </si>
  <si>
    <t>RBEV</t>
  </si>
  <si>
    <t>Thorpe Primary School</t>
  </si>
  <si>
    <t>RBHC</t>
  </si>
  <si>
    <t>Trinity All Saints CE Primary School</t>
  </si>
  <si>
    <t>Victoria Primary School</t>
  </si>
  <si>
    <t>RBII</t>
  </si>
  <si>
    <t>Wellington Primary School</t>
  </si>
  <si>
    <t>Westbourne Primary School</t>
  </si>
  <si>
    <t>Westminster CE Primary Academy</t>
  </si>
  <si>
    <t>Whetley Primary Academy</t>
  </si>
  <si>
    <t>RBGJ</t>
  </si>
  <si>
    <t>Wibsey Primary School</t>
  </si>
  <si>
    <t>Wilsden Primary School</t>
  </si>
  <si>
    <t>Woodlands Primary Academy</t>
  </si>
  <si>
    <t>Woodside Academy</t>
  </si>
  <si>
    <t>RBJJ</t>
  </si>
  <si>
    <t>Worthinghead Primary School</t>
  </si>
  <si>
    <t>RBGM</t>
  </si>
  <si>
    <t>Secondary</t>
  </si>
  <si>
    <t>Beckfoot Academy</t>
  </si>
  <si>
    <t>Beckfoot Oakbank Academy</t>
  </si>
  <si>
    <t>Beckfoot Thornton Academy</t>
  </si>
  <si>
    <t>Beckfoot Upper Heaton Academy</t>
  </si>
  <si>
    <t>Belle Vue Girls' Academy</t>
  </si>
  <si>
    <t>RBEG</t>
  </si>
  <si>
    <t>Bingley Grammar School</t>
  </si>
  <si>
    <t>Bradford Forster Academy</t>
  </si>
  <si>
    <t>Bronte Girls' Academy</t>
  </si>
  <si>
    <t>RBEW</t>
  </si>
  <si>
    <t>Carlton Bolling College</t>
  </si>
  <si>
    <t>Dixons City Academy</t>
  </si>
  <si>
    <t>Dixons Cottingley Academy</t>
  </si>
  <si>
    <t>Dixons Kings Academy</t>
  </si>
  <si>
    <t>Dixons McMillan Academy</t>
  </si>
  <si>
    <t>Dixons Trinity Academy</t>
  </si>
  <si>
    <t>Eden Boys Leadership Academy</t>
  </si>
  <si>
    <t>Feversham College</t>
  </si>
  <si>
    <t>RBJZ</t>
  </si>
  <si>
    <t>Hanson School</t>
  </si>
  <si>
    <t>Ilkley Grammar School</t>
  </si>
  <si>
    <t>Immanuel College Academy</t>
  </si>
  <si>
    <t>Laisterdyke Leadership Academy</t>
  </si>
  <si>
    <t>Oasis Academy Lister Park</t>
  </si>
  <si>
    <t>One In A Million (Free School)</t>
  </si>
  <si>
    <t>RBCQ</t>
  </si>
  <si>
    <t>Parkside School</t>
  </si>
  <si>
    <t>RGYC</t>
  </si>
  <si>
    <t>St Bede's &amp; St Joseph's Catholic College</t>
  </si>
  <si>
    <t>RBDG</t>
  </si>
  <si>
    <t>The Holy Family Catholic School</t>
  </si>
  <si>
    <t>RBKB</t>
  </si>
  <si>
    <t>Titus Salt School</t>
  </si>
  <si>
    <t>Tong Leadership Academy</t>
  </si>
  <si>
    <t>University Academy Keighley</t>
  </si>
  <si>
    <t>Total</t>
  </si>
  <si>
    <t>Attain</t>
  </si>
  <si>
    <t>MFL</t>
  </si>
  <si>
    <t>Funded Pupil No.s</t>
  </si>
  <si>
    <t>ceiling</t>
  </si>
  <si>
    <t>bsf encroachment on MFG (could apply to disapply)</t>
  </si>
  <si>
    <t>coming onto MFL for 1st time (split site removal)</t>
  </si>
  <si>
    <t>Key to Columns</t>
  </si>
  <si>
    <t>Column Reference (see key below)</t>
  </si>
  <si>
    <t>Diff in Pupil Numbers</t>
  </si>
  <si>
    <t>Total Funding Per Pupil</t>
  </si>
  <si>
    <t>Illustrative Total Funding Per Pupil</t>
  </si>
  <si>
    <t>Please also see section 4 in the main consultation document for further explanation of this modelling</t>
  </si>
  <si>
    <t>APPENDIX 1a</t>
  </si>
  <si>
    <t>MFG (at + 2.00%)</t>
  </si>
  <si>
    <t>Formula Funding (ex. Rates, Split Sites &amp; PFI)</t>
  </si>
  <si>
    <t>Illustrative Total Formula Funding (ex. Rates, Split Sites &amp; PFI)</t>
  </si>
  <si>
    <t>Copthorne Primary Academy</t>
  </si>
  <si>
    <t>Cullingworth Village Primary Academy</t>
  </si>
  <si>
    <t>Denholme Primary Academy</t>
  </si>
  <si>
    <t>Eastwood Primary Academy</t>
  </si>
  <si>
    <t>Fearnville Primary Academy</t>
  </si>
  <si>
    <t>Green Lane Primary School</t>
  </si>
  <si>
    <t>Holycroft Primary Academy</t>
  </si>
  <si>
    <t>Horton Grange Primary Academy</t>
  </si>
  <si>
    <t>Horton Park Primary Academy</t>
  </si>
  <si>
    <t>Beckfoot Nessfield Primary Academy</t>
  </si>
  <si>
    <t>The Co-op Academy Parkland</t>
  </si>
  <si>
    <t>The Co-op Academy Princeville</t>
  </si>
  <si>
    <t>Shipley CE Primary Academy</t>
  </si>
  <si>
    <t>St James Primary Academy</t>
  </si>
  <si>
    <t>Worth Valley Primary Academy</t>
  </si>
  <si>
    <t>Wycliffe CE Primary Academy</t>
  </si>
  <si>
    <t>Buttershaw Business &amp; Enterprise College Academy</t>
  </si>
  <si>
    <t>Co-op Academy Grange</t>
  </si>
  <si>
    <t>Trinity Academy Bradford</t>
  </si>
  <si>
    <t>Primary &amp; Secondary Formula Funding Consultation October 2021 - Illustrative Modelling Financial Overview</t>
  </si>
  <si>
    <t>2021/22 Financial Year (Actual)</t>
  </si>
  <si>
    <t>MFG Allocation (at + 2.00%)</t>
  </si>
  <si>
    <t>MFL Allocation (£4,180 prim; £5,415 sec)</t>
  </si>
  <si>
    <t>MFL (£4,265 prim; £5,525 sec)</t>
  </si>
  <si>
    <t>2022/23 Financial Year (Illustrative Model)</t>
  </si>
  <si>
    <t>Total £ Diff vs. 21/22</t>
  </si>
  <si>
    <t>Total % Diff vs. 21/22</t>
  </si>
  <si>
    <t>£APP diff vs. 21/22</t>
  </si>
  <si>
    <t>% Diff £APP vs. 21/22</t>
  </si>
  <si>
    <t>% Diff £APP vs. 21/22 using same pupil no.s</t>
  </si>
  <si>
    <t>The difference in pupil numbers (column 6 minus column 1).</t>
  </si>
  <si>
    <t>The column 12 difference shown in % terms (column 8 divided into column 2).</t>
  </si>
  <si>
    <t>The change in per pupil funding (column 9 minus column 3).</t>
  </si>
  <si>
    <t>The % change in per pupil funding (column 9 divided into column 3).</t>
  </si>
  <si>
    <t>Estimated Funded Pupil No.s Oct 2021 including Reception Uplift</t>
  </si>
  <si>
    <t>school / academy is modelled to be on the MFG in 2022/23</t>
  </si>
  <si>
    <t>Carlton Mills Primary School</t>
  </si>
  <si>
    <t>Rainbow Primary Leadership Academy</t>
  </si>
  <si>
    <t>Estimated Reception Uplift Number (included in column 6)</t>
  </si>
  <si>
    <t>The number of reception to year 11 pupils funded in 2021/22 taken from the October 2020 Census, with adjustments made for x2 newly establishing academies.</t>
  </si>
  <si>
    <t>The Local Authority's calculated 2021/22 financial year formula funding allocation excluding business rates, split sites and PFI funding. This total also does not include any high needs, early years, post 16 funding, Growth Fund or any other grants.</t>
  </si>
  <si>
    <t>The school's / academy's 2021/22 total formula funding per pupil (column 2 divided by column 1).</t>
  </si>
  <si>
    <t>The Minimum Funding Guarantee (MFG) protection within the school's / academy's 2021/22 formula funding allocation shown in column 2. The MFG was set at + 2.00%. A zero in this column = the school / academy was funded at or above the level of the MFG and did not require protection.</t>
  </si>
  <si>
    <t>The top up to bring a school's / academy's 2021/22 formula funding per pupil up to the mandatory minimums of £4,180 (primary) and £5,415 (secondary). This funding is included in column 2. A zero in the column = no top up was required.</t>
  </si>
  <si>
    <t>The number of reception to year 11 pupils estimated to be recorded in the October 2021 Census with adjustments made for x2 newly establishing academies and for the Reception Uplift Factor (on an estimated basis).</t>
  </si>
  <si>
    <t>The number of additional pupils estimated to be funded in 2022/23 from the application of the Reception Uplift Factor. These numbers are included in column 6.</t>
  </si>
  <si>
    <t>The Local Authority's illustrative 2022/23 financial year formula funding allocation, excluding business rates, split sites and PFI funding. This total also does not include any high needs, early years, post 16 funding, Growth Fund or any other grants. It is calculated on the pupil numbers shown in column 6, incorporating all proposed changes set out for consultation, but prior to the re-calculation of allocations using final October 2021 Census pupil-level data. These illustrative allocations still use October 2020 Census pupil-level data.</t>
  </si>
  <si>
    <t>The school's / academy's illustrative 2022/23 total formula funding per pupil (column 8 divided by column 6).</t>
  </si>
  <si>
    <t>The Minimum Funding Guarantee (MFG) protection within the school's / academy's 2022/23 illustrative allocation shown in column 8, based on an MFG of + 2.00%. A zero in this column = the school / academy is funded at or above the level of the MFG and does not require protection.</t>
  </si>
  <si>
    <t>The top up to bring a school's / academy's 2022/23 illustrative formula funding per pupil up to the new mandatory minimums of £4,265 (primary) and £5,525 (secondary). This funding is included in column 8. A zero in this column = no top up is required.</t>
  </si>
  <si>
    <t>The difference between 2022/23 illustrative and 2021/22 actual allocations (column 8 minus column 2) i.e. the impact of proposed formula funding changes incorporating estimated changes in pupil numbers but before the impact of any change in data to be recorded in the October 2021 Census.</t>
  </si>
  <si>
    <t>The % change in per pupil funding when the October 2020 2021/22 actual pupil numbers in column 1, rather than the October 2021 estimates in column 6, are used to estimate 2022/23 allocations. This shows the £app funding difference delivered by the proposals without the distortion of pupil numbers growth or reduction and without the inclusion of the Reception Uplift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</si>
</sst>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b/>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i/>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74">
    <xf numFmtId="0" fontId="0" fillId="0" borderId="0" xfId="0"/>
    <xf numFmtId="0" fontId="2" fillId="0" borderId="0" xfId="0" applyFont="1" applyProtection="1">
      <protection hidden="1"/>
    </xf>
    <xf numFmtId="0" fontId="0" fillId="0" borderId="0" xfId="0" applyAlignment="1" applyProtection="1">
      <alignment horizontal="center"/>
      <protection hidden="1"/>
    </xf>
    <xf numFmtId="0" fontId="0" fillId="0" borderId="0" xfId="0" applyProtection="1">
      <protection hidden="1"/>
    </xf>
    <xf numFmtId="1" fontId="0" fillId="0" borderId="0" xfId="0" applyNumberFormat="1" applyAlignment="1" applyProtection="1">
      <alignment horizontal="right"/>
      <protection hidden="1"/>
    </xf>
    <xf numFmtId="1" fontId="5" fillId="0" borderId="0" xfId="0" applyNumberFormat="1" applyFont="1" applyAlignment="1" applyProtection="1">
      <alignment horizontal="right"/>
      <protection hidden="1"/>
    </xf>
    <xf numFmtId="0" fontId="3" fillId="0" borderId="0" xfId="0" applyFont="1" applyProtection="1">
      <protection hidden="1"/>
    </xf>
    <xf numFmtId="0" fontId="8" fillId="5" borderId="0" xfId="0" applyFont="1" applyFill="1" applyProtection="1">
      <protection hidden="1"/>
    </xf>
    <xf numFmtId="0" fontId="3" fillId="0" borderId="0" xfId="0" applyFont="1" applyAlignment="1" applyProtection="1">
      <alignment horizontal="center"/>
      <protection hidden="1"/>
    </xf>
    <xf numFmtId="0" fontId="3" fillId="0" borderId="2" xfId="0" applyFont="1" applyBorder="1" applyProtection="1">
      <protection hidden="1"/>
    </xf>
    <xf numFmtId="1" fontId="3" fillId="0" borderId="2" xfId="0" applyNumberFormat="1" applyFont="1" applyBorder="1" applyAlignment="1" applyProtection="1">
      <alignment horizontal="center"/>
      <protection hidden="1"/>
    </xf>
    <xf numFmtId="1" fontId="3" fillId="0" borderId="0" xfId="0" applyNumberFormat="1" applyFont="1" applyAlignment="1" applyProtection="1">
      <alignment horizontal="right"/>
      <protection hidden="1"/>
    </xf>
    <xf numFmtId="2" fontId="2" fillId="0" borderId="19" xfId="0" applyNumberFormat="1" applyFont="1" applyBorder="1" applyAlignment="1" applyProtection="1">
      <alignment wrapText="1"/>
      <protection hidden="1"/>
    </xf>
    <xf numFmtId="2" fontId="2" fillId="0" borderId="15" xfId="0" applyNumberFormat="1" applyFont="1" applyBorder="1" applyAlignment="1" applyProtection="1">
      <alignment horizontal="center" wrapText="1"/>
      <protection hidden="1"/>
    </xf>
    <xf numFmtId="2" fontId="2" fillId="4" borderId="3" xfId="0" applyNumberFormat="1" applyFont="1" applyFill="1" applyBorder="1" applyAlignment="1" applyProtection="1">
      <alignment horizontal="center" wrapText="1"/>
      <protection hidden="1"/>
    </xf>
    <xf numFmtId="2" fontId="2" fillId="0" borderId="17" xfId="0" applyNumberFormat="1" applyFont="1" applyBorder="1" applyAlignment="1" applyProtection="1">
      <alignment wrapText="1"/>
      <protection hidden="1"/>
    </xf>
    <xf numFmtId="1" fontId="2" fillId="0" borderId="7" xfId="0" applyNumberFormat="1" applyFont="1" applyBorder="1" applyAlignment="1" applyProtection="1">
      <alignment horizontal="right" wrapText="1"/>
      <protection hidden="1"/>
    </xf>
    <xf numFmtId="1" fontId="2" fillId="0" borderId="8" xfId="0" applyNumberFormat="1" applyFont="1" applyBorder="1" applyAlignment="1" applyProtection="1">
      <alignment horizontal="right" wrapText="1"/>
      <protection hidden="1"/>
    </xf>
    <xf numFmtId="1" fontId="2" fillId="4" borderId="8" xfId="0" applyNumberFormat="1" applyFont="1" applyFill="1" applyBorder="1" applyAlignment="1" applyProtection="1">
      <alignment horizontal="right" wrapText="1"/>
      <protection hidden="1"/>
    </xf>
    <xf numFmtId="1" fontId="2" fillId="4" borderId="9" xfId="0" applyNumberFormat="1" applyFont="1" applyFill="1" applyBorder="1" applyAlignment="1" applyProtection="1">
      <alignment horizontal="right" wrapText="1"/>
      <protection hidden="1"/>
    </xf>
    <xf numFmtId="1" fontId="2" fillId="0" borderId="8" xfId="0" applyNumberFormat="1" applyFont="1" applyFill="1" applyBorder="1" applyAlignment="1" applyProtection="1">
      <alignment horizontal="right" wrapText="1"/>
      <protection hidden="1"/>
    </xf>
    <xf numFmtId="1" fontId="2" fillId="3" borderId="8" xfId="0" applyNumberFormat="1" applyFont="1" applyFill="1" applyBorder="1" applyAlignment="1" applyProtection="1">
      <alignment horizontal="right" wrapText="1"/>
      <protection hidden="1"/>
    </xf>
    <xf numFmtId="1" fontId="2" fillId="3" borderId="13" xfId="0" applyNumberFormat="1" applyFont="1" applyFill="1" applyBorder="1" applyAlignment="1" applyProtection="1">
      <alignment horizontal="right" wrapText="1"/>
      <protection hidden="1"/>
    </xf>
    <xf numFmtId="1" fontId="2" fillId="3" borderId="22" xfId="0" applyNumberFormat="1" applyFont="1" applyFill="1" applyBorder="1" applyAlignment="1" applyProtection="1">
      <alignment horizontal="right" wrapText="1"/>
      <protection hidden="1"/>
    </xf>
    <xf numFmtId="1" fontId="2" fillId="0" borderId="0" xfId="0" applyNumberFormat="1" applyFont="1" applyAlignment="1" applyProtection="1">
      <alignment horizontal="right" wrapText="1"/>
      <protection hidden="1"/>
    </xf>
    <xf numFmtId="2" fontId="2" fillId="0" borderId="0" xfId="0" applyNumberFormat="1" applyFont="1" applyAlignment="1" applyProtection="1">
      <alignment wrapText="1"/>
      <protection hidden="1"/>
    </xf>
    <xf numFmtId="0" fontId="0" fillId="0" borderId="20" xfId="0" applyBorder="1" applyProtection="1">
      <protection hidden="1"/>
    </xf>
    <xf numFmtId="0" fontId="0" fillId="0" borderId="15"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7" xfId="0" applyFill="1" applyBorder="1" applyProtection="1">
      <protection hidden="1"/>
    </xf>
    <xf numFmtId="3" fontId="0" fillId="0" borderId="4" xfId="0" applyNumberFormat="1" applyBorder="1" applyAlignment="1" applyProtection="1">
      <alignment horizontal="right"/>
      <protection hidden="1"/>
    </xf>
    <xf numFmtId="3" fontId="0" fillId="0" borderId="1" xfId="0" applyNumberFormat="1" applyBorder="1" applyAlignment="1" applyProtection="1">
      <alignment horizontal="right"/>
      <protection hidden="1"/>
    </xf>
    <xf numFmtId="3" fontId="0" fillId="0" borderId="5" xfId="0" applyNumberFormat="1" applyBorder="1" applyAlignment="1" applyProtection="1">
      <alignment horizontal="right"/>
      <protection hidden="1"/>
    </xf>
    <xf numFmtId="3" fontId="0" fillId="0" borderId="15" xfId="0" applyNumberFormat="1" applyBorder="1" applyAlignment="1" applyProtection="1">
      <alignment horizontal="right"/>
      <protection hidden="1"/>
    </xf>
    <xf numFmtId="3" fontId="2" fillId="3" borderId="1" xfId="0" applyNumberFormat="1" applyFont="1" applyFill="1" applyBorder="1" applyAlignment="1" applyProtection="1">
      <alignment horizontal="right"/>
      <protection hidden="1"/>
    </xf>
    <xf numFmtId="10" fontId="2" fillId="3" borderId="1" xfId="1" applyNumberFormat="1" applyFont="1" applyFill="1" applyBorder="1" applyAlignment="1" applyProtection="1">
      <alignment horizontal="right"/>
      <protection hidden="1"/>
    </xf>
    <xf numFmtId="3" fontId="2" fillId="3" borderId="3" xfId="0" applyNumberFormat="1" applyFont="1" applyFill="1" applyBorder="1" applyAlignment="1" applyProtection="1">
      <alignment horizontal="right"/>
      <protection hidden="1"/>
    </xf>
    <xf numFmtId="10" fontId="2" fillId="3" borderId="5" xfId="1" applyNumberFormat="1" applyFont="1" applyFill="1" applyBorder="1" applyAlignment="1" applyProtection="1">
      <alignment horizontal="right"/>
      <protection hidden="1"/>
    </xf>
    <xf numFmtId="3" fontId="1" fillId="0" borderId="0" xfId="0" applyNumberFormat="1" applyFont="1" applyAlignment="1" applyProtection="1">
      <alignment horizontal="right"/>
      <protection hidden="1"/>
    </xf>
    <xf numFmtId="0" fontId="0" fillId="5" borderId="17" xfId="0" applyFill="1" applyBorder="1" applyProtection="1">
      <protection hidden="1"/>
    </xf>
    <xf numFmtId="0" fontId="0" fillId="0" borderId="21" xfId="0" applyBorder="1" applyProtection="1">
      <protection hidden="1"/>
    </xf>
    <xf numFmtId="0" fontId="0" fillId="5" borderId="18" xfId="0" applyFill="1" applyBorder="1" applyProtection="1">
      <protection hidden="1"/>
    </xf>
    <xf numFmtId="3" fontId="0" fillId="0" borderId="27" xfId="0" applyNumberFormat="1" applyBorder="1" applyAlignment="1" applyProtection="1">
      <alignment horizontal="right"/>
      <protection hidden="1"/>
    </xf>
    <xf numFmtId="3" fontId="0" fillId="0" borderId="26" xfId="0" applyNumberFormat="1" applyBorder="1" applyAlignment="1" applyProtection="1">
      <alignment horizontal="right"/>
      <protection hidden="1"/>
    </xf>
    <xf numFmtId="3" fontId="0" fillId="0" borderId="6" xfId="0" applyNumberFormat="1" applyBorder="1" applyAlignment="1" applyProtection="1">
      <alignment horizontal="right"/>
      <protection hidden="1"/>
    </xf>
    <xf numFmtId="3" fontId="2" fillId="3" borderId="26" xfId="0" applyNumberFormat="1" applyFont="1" applyFill="1" applyBorder="1" applyAlignment="1" applyProtection="1">
      <alignment horizontal="right"/>
      <protection hidden="1"/>
    </xf>
    <xf numFmtId="3" fontId="2" fillId="0" borderId="2" xfId="0" applyNumberFormat="1" applyFont="1" applyBorder="1" applyAlignment="1" applyProtection="1">
      <alignment horizontal="right"/>
      <protection hidden="1"/>
    </xf>
    <xf numFmtId="3" fontId="2" fillId="0" borderId="16" xfId="0" applyNumberFormat="1" applyFont="1" applyBorder="1" applyAlignment="1" applyProtection="1">
      <alignment horizontal="right"/>
      <protection hidden="1"/>
    </xf>
    <xf numFmtId="3" fontId="2" fillId="3" borderId="2" xfId="0" applyNumberFormat="1" applyFont="1" applyFill="1" applyBorder="1" applyAlignment="1" applyProtection="1">
      <alignment horizontal="right"/>
      <protection hidden="1"/>
    </xf>
    <xf numFmtId="10" fontId="2" fillId="3" borderId="2" xfId="1" applyNumberFormat="1" applyFont="1" applyFill="1" applyBorder="1" applyAlignment="1" applyProtection="1">
      <alignment horizontal="right"/>
      <protection hidden="1"/>
    </xf>
    <xf numFmtId="0" fontId="6" fillId="0" borderId="0" xfId="0" applyFont="1" applyProtection="1">
      <protection hidden="1"/>
    </xf>
    <xf numFmtId="0" fontId="7" fillId="2" borderId="1" xfId="0" applyFont="1" applyFill="1" applyBorder="1" applyAlignment="1" applyProtection="1">
      <alignment horizontal="center"/>
      <protection hidden="1"/>
    </xf>
    <xf numFmtId="0" fontId="0" fillId="0" borderId="1" xfId="0" applyBorder="1" applyAlignment="1" applyProtection="1">
      <alignment horizontal="center"/>
      <protection hidden="1"/>
    </xf>
    <xf numFmtId="0" fontId="7" fillId="0" borderId="0" xfId="0" applyFont="1" applyBorder="1" applyAlignment="1" applyProtection="1">
      <alignment horizontal="left"/>
      <protection hidden="1"/>
    </xf>
    <xf numFmtId="0" fontId="7" fillId="0" borderId="3"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3" borderId="1" xfId="0" applyFont="1" applyFill="1" applyBorder="1" applyAlignment="1" applyProtection="1">
      <alignment horizontal="center"/>
      <protection hidden="1"/>
    </xf>
    <xf numFmtId="0" fontId="7" fillId="0" borderId="0" xfId="0" applyFont="1" applyAlignment="1" applyProtection="1">
      <alignment horizontal="left"/>
      <protection hidden="1"/>
    </xf>
    <xf numFmtId="0" fontId="7" fillId="0" borderId="0" xfId="0" applyFont="1" applyFill="1" applyAlignment="1" applyProtection="1">
      <alignment horizontal="left"/>
      <protection hidden="1"/>
    </xf>
    <xf numFmtId="10" fontId="0" fillId="0" borderId="0" xfId="1" applyNumberFormat="1" applyFont="1" applyProtection="1">
      <protection hidden="1"/>
    </xf>
    <xf numFmtId="10" fontId="0" fillId="0" borderId="0" xfId="0" applyNumberFormat="1" applyProtection="1">
      <protection hidden="1"/>
    </xf>
    <xf numFmtId="0" fontId="7" fillId="0" borderId="3" xfId="0" applyFont="1" applyFill="1" applyBorder="1" applyAlignment="1" applyProtection="1">
      <alignment horizontal="left"/>
      <protection hidden="1"/>
    </xf>
    <xf numFmtId="0" fontId="7" fillId="0" borderId="14" xfId="0" applyFont="1" applyFill="1" applyBorder="1" applyAlignment="1" applyProtection="1">
      <alignment horizontal="left"/>
      <protection hidden="1"/>
    </xf>
    <xf numFmtId="0" fontId="7" fillId="0" borderId="15" xfId="0" applyFont="1" applyFill="1" applyBorder="1" applyAlignment="1" applyProtection="1">
      <alignment horizontal="left"/>
      <protection hidden="1"/>
    </xf>
    <xf numFmtId="1" fontId="2" fillId="2" borderId="10" xfId="0" applyNumberFormat="1" applyFont="1" applyFill="1" applyBorder="1" applyAlignment="1" applyProtection="1">
      <alignment horizontal="center"/>
      <protection hidden="1"/>
    </xf>
    <xf numFmtId="1" fontId="2" fillId="2" borderId="11" xfId="0" applyNumberFormat="1" applyFont="1" applyFill="1" applyBorder="1" applyAlignment="1" applyProtection="1">
      <alignment horizontal="center"/>
      <protection hidden="1"/>
    </xf>
    <xf numFmtId="1" fontId="2" fillId="2" borderId="12" xfId="0" applyNumberFormat="1" applyFont="1" applyFill="1" applyBorder="1" applyAlignment="1" applyProtection="1">
      <alignment horizontal="center"/>
      <protection hidden="1"/>
    </xf>
    <xf numFmtId="0" fontId="7" fillId="0" borderId="3"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1" fontId="2" fillId="3" borderId="23" xfId="0" applyNumberFormat="1" applyFont="1" applyFill="1" applyBorder="1" applyAlignment="1" applyProtection="1">
      <alignment horizontal="center"/>
      <protection hidden="1"/>
    </xf>
    <xf numFmtId="1" fontId="2" fillId="3" borderId="24" xfId="0" applyNumberFormat="1" applyFont="1" applyFill="1" applyBorder="1" applyAlignment="1" applyProtection="1">
      <alignment horizontal="center"/>
      <protection hidden="1"/>
    </xf>
    <xf numFmtId="1" fontId="2" fillId="3" borderId="25" xfId="0" applyNumberFormat="1" applyFont="1" applyFill="1" applyBorder="1" applyAlignment="1" applyProtection="1">
      <alignment horizontal="center"/>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pageSetUpPr fitToPage="1"/>
  </sheetPr>
  <dimension ref="A1:AL226"/>
  <sheetViews>
    <sheetView tabSelected="1" workbookViewId="0">
      <pane xSplit="4" ySplit="5" topLeftCell="E6" activePane="bottomRight" state="frozen"/>
      <selection pane="topRight" activeCell="E1" sqref="E1"/>
      <selection pane="bottomLeft" activeCell="A6" sqref="A6"/>
      <selection pane="bottomRight" activeCell="E5" sqref="E5"/>
    </sheetView>
  </sheetViews>
  <sheetFormatPr defaultColWidth="8.7265625" defaultRowHeight="14.5" x14ac:dyDescent="0.35"/>
  <cols>
    <col min="1" max="1" width="12.453125" style="3" customWidth="1"/>
    <col min="2" max="2" width="6.453125" style="2" hidden="1" customWidth="1"/>
    <col min="3" max="3" width="5" style="2" hidden="1" customWidth="1"/>
    <col min="4" max="4" width="49.453125" style="3" customWidth="1"/>
    <col min="5" max="5" width="7.7265625" style="4" bestFit="1" customWidth="1"/>
    <col min="6" max="6" width="11.1796875" style="4" bestFit="1" customWidth="1"/>
    <col min="7" max="8" width="11.1796875" style="4" hidden="1" customWidth="1"/>
    <col min="9" max="9" width="9.7265625" style="4" customWidth="1"/>
    <col min="10" max="10" width="10" style="4" customWidth="1"/>
    <col min="11" max="11" width="10.54296875" style="4" customWidth="1"/>
    <col min="12" max="12" width="10.1796875" style="4" hidden="1" customWidth="1"/>
    <col min="13" max="13" width="6.453125" style="4" hidden="1" customWidth="1"/>
    <col min="14" max="14" width="8.453125" style="4" hidden="1" customWidth="1"/>
    <col min="15" max="16" width="9.81640625" style="4" customWidth="1"/>
    <col min="17" max="17" width="12.7265625" style="4" customWidth="1"/>
    <col min="18" max="18" width="10" style="4" customWidth="1"/>
    <col min="19" max="19" width="9.81640625" style="4" bestFit="1" customWidth="1"/>
    <col min="20" max="20" width="9.81640625" style="4" customWidth="1"/>
    <col min="21" max="22" width="10" style="4" hidden="1" customWidth="1"/>
    <col min="23" max="23" width="10.81640625" style="4" bestFit="1" customWidth="1"/>
    <col min="24" max="26" width="9.1796875" style="4"/>
    <col min="27" max="27" width="9" style="4" customWidth="1"/>
    <col min="28" max="28" width="8.7265625" style="4" customWidth="1"/>
    <col min="29" max="29" width="1.7265625" style="4" customWidth="1"/>
    <col min="30" max="34" width="0" style="4" hidden="1" customWidth="1"/>
    <col min="35" max="36" width="0" style="3" hidden="1" customWidth="1"/>
    <col min="37" max="16384" width="8.7265625" style="3"/>
  </cols>
  <sheetData>
    <row r="1" spans="1:38" x14ac:dyDescent="0.35">
      <c r="A1" s="1" t="s">
        <v>319</v>
      </c>
      <c r="AA1" s="5"/>
      <c r="AB1" s="5" t="s">
        <v>296</v>
      </c>
    </row>
    <row r="2" spans="1:38" ht="3" customHeight="1" thickBot="1" x14ac:dyDescent="0.4"/>
    <row r="3" spans="1:38" ht="15" thickBot="1" x14ac:dyDescent="0.4">
      <c r="A3" s="6"/>
      <c r="D3" s="7" t="s">
        <v>335</v>
      </c>
      <c r="E3" s="65" t="s">
        <v>320</v>
      </c>
      <c r="F3" s="66"/>
      <c r="G3" s="66"/>
      <c r="H3" s="66"/>
      <c r="I3" s="66"/>
      <c r="J3" s="66"/>
      <c r="K3" s="66"/>
      <c r="L3" s="66"/>
      <c r="M3" s="66"/>
      <c r="N3" s="67"/>
      <c r="O3" s="71" t="s">
        <v>324</v>
      </c>
      <c r="P3" s="72"/>
      <c r="Q3" s="72"/>
      <c r="R3" s="72"/>
      <c r="S3" s="72"/>
      <c r="T3" s="72"/>
      <c r="U3" s="72"/>
      <c r="V3" s="72"/>
      <c r="W3" s="72"/>
      <c r="X3" s="72"/>
      <c r="Y3" s="72"/>
      <c r="Z3" s="72"/>
      <c r="AA3" s="72"/>
      <c r="AB3" s="73"/>
    </row>
    <row r="4" spans="1:38" s="6" customFormat="1" ht="15" thickBot="1" x14ac:dyDescent="0.4">
      <c r="B4" s="8"/>
      <c r="C4" s="8"/>
      <c r="D4" s="9" t="s">
        <v>291</v>
      </c>
      <c r="E4" s="10">
        <v>1</v>
      </c>
      <c r="F4" s="10">
        <f t="shared" ref="F4:K4" si="0">E4+1</f>
        <v>2</v>
      </c>
      <c r="G4" s="10"/>
      <c r="H4" s="10"/>
      <c r="I4" s="10">
        <f>F4+1</f>
        <v>3</v>
      </c>
      <c r="J4" s="10">
        <f t="shared" si="0"/>
        <v>4</v>
      </c>
      <c r="K4" s="10">
        <f t="shared" si="0"/>
        <v>5</v>
      </c>
      <c r="L4" s="10"/>
      <c r="M4" s="10"/>
      <c r="N4" s="10"/>
      <c r="O4" s="10">
        <f>K4+1</f>
        <v>6</v>
      </c>
      <c r="P4" s="10">
        <v>7</v>
      </c>
      <c r="Q4" s="10">
        <f>P4+1</f>
        <v>8</v>
      </c>
      <c r="R4" s="10">
        <f t="shared" ref="R4:AB4" si="1">Q4+1</f>
        <v>9</v>
      </c>
      <c r="S4" s="10">
        <f t="shared" si="1"/>
        <v>10</v>
      </c>
      <c r="T4" s="10">
        <f t="shared" si="1"/>
        <v>11</v>
      </c>
      <c r="U4" s="10"/>
      <c r="V4" s="10"/>
      <c r="W4" s="10">
        <f>T4+1</f>
        <v>12</v>
      </c>
      <c r="X4" s="10">
        <f t="shared" si="1"/>
        <v>13</v>
      </c>
      <c r="Y4" s="10">
        <f t="shared" si="1"/>
        <v>14</v>
      </c>
      <c r="Z4" s="10">
        <f t="shared" si="1"/>
        <v>15</v>
      </c>
      <c r="AA4" s="10">
        <f t="shared" si="1"/>
        <v>16</v>
      </c>
      <c r="AB4" s="10">
        <f t="shared" si="1"/>
        <v>17</v>
      </c>
      <c r="AC4" s="11"/>
      <c r="AD4" s="11"/>
      <c r="AE4" s="11"/>
      <c r="AF4" s="11"/>
      <c r="AG4" s="11"/>
      <c r="AH4" s="11"/>
    </row>
    <row r="5" spans="1:38" s="25" customFormat="1" ht="101.5" x14ac:dyDescent="0.35">
      <c r="A5" s="12" t="s">
        <v>0</v>
      </c>
      <c r="B5" s="13" t="s">
        <v>2</v>
      </c>
      <c r="C5" s="14" t="s">
        <v>1</v>
      </c>
      <c r="D5" s="15" t="s">
        <v>3</v>
      </c>
      <c r="E5" s="16" t="s">
        <v>286</v>
      </c>
      <c r="F5" s="17" t="s">
        <v>298</v>
      </c>
      <c r="G5" s="17"/>
      <c r="H5" s="17"/>
      <c r="I5" s="17" t="s">
        <v>293</v>
      </c>
      <c r="J5" s="17" t="s">
        <v>321</v>
      </c>
      <c r="K5" s="17" t="s">
        <v>322</v>
      </c>
      <c r="L5" s="17"/>
      <c r="M5" s="18" t="s">
        <v>5</v>
      </c>
      <c r="N5" s="19" t="s">
        <v>6</v>
      </c>
      <c r="O5" s="16" t="s">
        <v>334</v>
      </c>
      <c r="P5" s="20" t="s">
        <v>338</v>
      </c>
      <c r="Q5" s="20" t="s">
        <v>299</v>
      </c>
      <c r="R5" s="20" t="s">
        <v>294</v>
      </c>
      <c r="S5" s="17" t="s">
        <v>297</v>
      </c>
      <c r="T5" s="17" t="s">
        <v>323</v>
      </c>
      <c r="U5" s="20"/>
      <c r="V5" s="21"/>
      <c r="W5" s="21" t="s">
        <v>325</v>
      </c>
      <c r="X5" s="22" t="s">
        <v>326</v>
      </c>
      <c r="Y5" s="22" t="s">
        <v>292</v>
      </c>
      <c r="Z5" s="22" t="s">
        <v>327</v>
      </c>
      <c r="AA5" s="23" t="s">
        <v>328</v>
      </c>
      <c r="AB5" s="23" t="s">
        <v>329</v>
      </c>
      <c r="AC5" s="24"/>
      <c r="AD5" s="24" t="s">
        <v>283</v>
      </c>
      <c r="AE5" s="24" t="s">
        <v>4</v>
      </c>
      <c r="AF5" s="24" t="s">
        <v>284</v>
      </c>
      <c r="AG5" s="24" t="s">
        <v>287</v>
      </c>
      <c r="AH5" s="24" t="s">
        <v>285</v>
      </c>
    </row>
    <row r="6" spans="1:38" x14ac:dyDescent="0.35">
      <c r="A6" s="26" t="s">
        <v>7</v>
      </c>
      <c r="B6" s="27"/>
      <c r="C6" s="28">
        <v>6907</v>
      </c>
      <c r="D6" s="29" t="s">
        <v>8</v>
      </c>
      <c r="E6" s="30">
        <v>1255</v>
      </c>
      <c r="F6" s="31">
        <v>7077244.0100947758</v>
      </c>
      <c r="G6" s="31"/>
      <c r="H6" s="31"/>
      <c r="I6" s="31">
        <f>F6/E6</f>
        <v>5639.2382550555985</v>
      </c>
      <c r="J6" s="31">
        <v>0</v>
      </c>
      <c r="K6" s="31">
        <v>0</v>
      </c>
      <c r="L6" s="31"/>
      <c r="M6" s="31"/>
      <c r="N6" s="32"/>
      <c r="O6" s="30">
        <v>1265</v>
      </c>
      <c r="P6" s="33">
        <v>0</v>
      </c>
      <c r="Q6" s="31">
        <v>7362456.9809069186</v>
      </c>
      <c r="R6" s="31">
        <f>Q6/O6</f>
        <v>5820.1240955785916</v>
      </c>
      <c r="S6" s="31">
        <v>0</v>
      </c>
      <c r="T6" s="31">
        <v>0</v>
      </c>
      <c r="U6" s="31"/>
      <c r="V6" s="34"/>
      <c r="W6" s="34">
        <f>Q6-F6</f>
        <v>285212.97081214283</v>
      </c>
      <c r="X6" s="35">
        <f>Q6/F6-1</f>
        <v>4.0300005257035476E-2</v>
      </c>
      <c r="Y6" s="36">
        <f>O6-E6</f>
        <v>10</v>
      </c>
      <c r="Z6" s="36">
        <f>R6-I6</f>
        <v>180.88584052299302</v>
      </c>
      <c r="AA6" s="35">
        <f>R6/I6-1</f>
        <v>3.2076289800458069E-2</v>
      </c>
      <c r="AB6" s="37">
        <v>2.9221138939190316E-2</v>
      </c>
      <c r="AD6" s="38">
        <f t="shared" ref="AD6:AD37" si="2">Q6-F6</f>
        <v>285212.97081214283</v>
      </c>
      <c r="AE6" s="38">
        <f t="shared" ref="AE6:AE37" si="3">S6-J6</f>
        <v>0</v>
      </c>
      <c r="AF6" s="38" t="e">
        <f>#REF!-#REF!</f>
        <v>#REF!</v>
      </c>
      <c r="AG6" s="38">
        <f t="shared" ref="AG6:AG37" si="4">U6-L6</f>
        <v>0</v>
      </c>
      <c r="AH6" s="38">
        <f t="shared" ref="AH6:AH37" si="5">T6-K6</f>
        <v>0</v>
      </c>
      <c r="AI6" s="38" t="e">
        <f>SUM(AE6:AH6)</f>
        <v>#REF!</v>
      </c>
      <c r="AK6" s="60"/>
      <c r="AL6" s="61"/>
    </row>
    <row r="7" spans="1:38" x14ac:dyDescent="0.35">
      <c r="A7" s="26" t="s">
        <v>7</v>
      </c>
      <c r="B7" s="27"/>
      <c r="C7" s="28">
        <v>6906</v>
      </c>
      <c r="D7" s="29" t="s">
        <v>9</v>
      </c>
      <c r="E7" s="30">
        <v>1573</v>
      </c>
      <c r="F7" s="31">
        <v>9138133.8201733306</v>
      </c>
      <c r="G7" s="31"/>
      <c r="H7" s="31"/>
      <c r="I7" s="31">
        <f t="shared" ref="I7:I70" si="6">F7/E7</f>
        <v>5809.3667006823462</v>
      </c>
      <c r="J7" s="31">
        <v>0</v>
      </c>
      <c r="K7" s="31">
        <v>0</v>
      </c>
      <c r="L7" s="31"/>
      <c r="M7" s="31"/>
      <c r="N7" s="32"/>
      <c r="O7" s="30">
        <v>1567</v>
      </c>
      <c r="P7" s="33">
        <v>0</v>
      </c>
      <c r="Q7" s="31">
        <v>9372105.4728626553</v>
      </c>
      <c r="R7" s="31">
        <f t="shared" ref="R7:R70" si="7">Q7/O7</f>
        <v>5980.922445987655</v>
      </c>
      <c r="S7" s="31">
        <v>0</v>
      </c>
      <c r="T7" s="31">
        <v>0</v>
      </c>
      <c r="U7" s="31"/>
      <c r="V7" s="34"/>
      <c r="W7" s="34">
        <f t="shared" ref="W7:W70" si="8">Q7-F7</f>
        <v>233971.65268932469</v>
      </c>
      <c r="X7" s="35">
        <f t="shared" ref="X7:X70" si="9">Q7/F7-1</f>
        <v>2.5603876819226379E-2</v>
      </c>
      <c r="Y7" s="36">
        <f t="shared" ref="Y7:Y70" si="10">O7-E7</f>
        <v>-6</v>
      </c>
      <c r="Z7" s="36">
        <f t="shared" ref="Z7:Z70" si="11">R7-I7</f>
        <v>171.55574530530885</v>
      </c>
      <c r="AA7" s="35">
        <f t="shared" ref="AA7:AA70" si="12">R7/I7-1</f>
        <v>2.9530885920002081E-2</v>
      </c>
      <c r="AB7" s="37">
        <v>2.9801484364309516E-2</v>
      </c>
      <c r="AD7" s="38">
        <f t="shared" si="2"/>
        <v>233971.65268932469</v>
      </c>
      <c r="AE7" s="38">
        <f t="shared" si="3"/>
        <v>0</v>
      </c>
      <c r="AF7" s="38" t="e">
        <f>#REF!-#REF!</f>
        <v>#REF!</v>
      </c>
      <c r="AG7" s="38">
        <f t="shared" si="4"/>
        <v>0</v>
      </c>
      <c r="AH7" s="38">
        <f t="shared" si="5"/>
        <v>0</v>
      </c>
      <c r="AI7" s="38" t="e">
        <f t="shared" ref="AI7:AI70" si="13">SUM(AE7:AH7)</f>
        <v>#REF!</v>
      </c>
      <c r="AK7" s="60"/>
      <c r="AL7" s="61"/>
    </row>
    <row r="8" spans="1:38" x14ac:dyDescent="0.35">
      <c r="A8" s="26" t="s">
        <v>7</v>
      </c>
      <c r="B8" s="27"/>
      <c r="C8" s="28">
        <v>6102</v>
      </c>
      <c r="D8" s="29" t="s">
        <v>10</v>
      </c>
      <c r="E8" s="30">
        <v>980</v>
      </c>
      <c r="F8" s="31">
        <v>5018355.5684566116</v>
      </c>
      <c r="G8" s="31"/>
      <c r="H8" s="31"/>
      <c r="I8" s="31">
        <f t="shared" si="6"/>
        <v>5120.770988221032</v>
      </c>
      <c r="J8" s="31">
        <v>0</v>
      </c>
      <c r="K8" s="31">
        <v>0</v>
      </c>
      <c r="L8" s="31"/>
      <c r="M8" s="31"/>
      <c r="N8" s="32"/>
      <c r="O8" s="30">
        <v>1003</v>
      </c>
      <c r="P8" s="33">
        <v>0</v>
      </c>
      <c r="Q8" s="31">
        <v>5298857.3972581988</v>
      </c>
      <c r="R8" s="31">
        <f t="shared" si="7"/>
        <v>5283.0083721417732</v>
      </c>
      <c r="S8" s="31">
        <v>0</v>
      </c>
      <c r="T8" s="31">
        <v>0</v>
      </c>
      <c r="U8" s="31"/>
      <c r="V8" s="34"/>
      <c r="W8" s="34">
        <f t="shared" si="8"/>
        <v>280501.82880158722</v>
      </c>
      <c r="X8" s="35">
        <f t="shared" si="9"/>
        <v>5.5895168242902082E-2</v>
      </c>
      <c r="Y8" s="36">
        <f t="shared" si="10"/>
        <v>23</v>
      </c>
      <c r="Z8" s="36">
        <f t="shared" si="11"/>
        <v>162.23738392074119</v>
      </c>
      <c r="AA8" s="35">
        <f t="shared" si="12"/>
        <v>3.1682218223374026E-2</v>
      </c>
      <c r="AB8" s="37">
        <v>3.1170341233887733E-2</v>
      </c>
      <c r="AD8" s="38">
        <f t="shared" si="2"/>
        <v>280501.82880158722</v>
      </c>
      <c r="AE8" s="38">
        <f t="shared" si="3"/>
        <v>0</v>
      </c>
      <c r="AF8" s="38" t="e">
        <f>#REF!-#REF!</f>
        <v>#REF!</v>
      </c>
      <c r="AG8" s="38">
        <f t="shared" si="4"/>
        <v>0</v>
      </c>
      <c r="AH8" s="38">
        <f t="shared" si="5"/>
        <v>0</v>
      </c>
      <c r="AI8" s="38" t="e">
        <f t="shared" si="13"/>
        <v>#REF!</v>
      </c>
      <c r="AK8" s="60"/>
      <c r="AL8" s="61"/>
    </row>
    <row r="9" spans="1:38" x14ac:dyDescent="0.35">
      <c r="A9" s="26" t="s">
        <v>7</v>
      </c>
      <c r="B9" s="27"/>
      <c r="C9" s="28">
        <v>6908</v>
      </c>
      <c r="D9" s="39" t="s">
        <v>11</v>
      </c>
      <c r="E9" s="30">
        <v>1640</v>
      </c>
      <c r="F9" s="31">
        <v>9210187.6701065172</v>
      </c>
      <c r="G9" s="31"/>
      <c r="H9" s="31"/>
      <c r="I9" s="31">
        <f t="shared" si="6"/>
        <v>5615.9680915283643</v>
      </c>
      <c r="J9" s="31">
        <v>103037.97084647603</v>
      </c>
      <c r="K9" s="31">
        <v>0</v>
      </c>
      <c r="L9" s="31"/>
      <c r="M9" s="31"/>
      <c r="N9" s="32"/>
      <c r="O9" s="30">
        <v>1643</v>
      </c>
      <c r="P9" s="33">
        <v>1</v>
      </c>
      <c r="Q9" s="31">
        <v>9403270.700747855</v>
      </c>
      <c r="R9" s="31">
        <f t="shared" si="7"/>
        <v>5723.2323193839657</v>
      </c>
      <c r="S9" s="31">
        <v>16302.845825584605</v>
      </c>
      <c r="T9" s="31">
        <v>0</v>
      </c>
      <c r="U9" s="31"/>
      <c r="V9" s="34"/>
      <c r="W9" s="34">
        <f t="shared" si="8"/>
        <v>193083.03064133786</v>
      </c>
      <c r="X9" s="35">
        <f t="shared" si="9"/>
        <v>2.0964071260787254E-2</v>
      </c>
      <c r="Y9" s="36">
        <f t="shared" si="10"/>
        <v>3</v>
      </c>
      <c r="Z9" s="36">
        <f t="shared" si="11"/>
        <v>107.26422785560135</v>
      </c>
      <c r="AA9" s="35">
        <f t="shared" si="12"/>
        <v>1.9099864192143157E-2</v>
      </c>
      <c r="AB9" s="37">
        <v>1.9736553885011832E-2</v>
      </c>
      <c r="AD9" s="38">
        <f t="shared" si="2"/>
        <v>193083.03064133786</v>
      </c>
      <c r="AE9" s="38">
        <f t="shared" si="3"/>
        <v>-86735.125020891428</v>
      </c>
      <c r="AF9" s="38" t="e">
        <f>#REF!-#REF!</f>
        <v>#REF!</v>
      </c>
      <c r="AG9" s="38">
        <f t="shared" si="4"/>
        <v>0</v>
      </c>
      <c r="AH9" s="38">
        <f t="shared" si="5"/>
        <v>0</v>
      </c>
      <c r="AI9" s="38" t="e">
        <f t="shared" si="13"/>
        <v>#REF!</v>
      </c>
      <c r="AK9" s="60"/>
      <c r="AL9" s="61"/>
    </row>
    <row r="10" spans="1:38" x14ac:dyDescent="0.35">
      <c r="A10" s="26" t="s">
        <v>12</v>
      </c>
      <c r="B10" s="27" t="s">
        <v>13</v>
      </c>
      <c r="C10" s="28">
        <v>2173</v>
      </c>
      <c r="D10" s="29" t="s">
        <v>14</v>
      </c>
      <c r="E10" s="30">
        <v>212</v>
      </c>
      <c r="F10" s="31">
        <v>886160</v>
      </c>
      <c r="G10" s="31"/>
      <c r="H10" s="31"/>
      <c r="I10" s="31">
        <f t="shared" si="6"/>
        <v>4180</v>
      </c>
      <c r="J10" s="31">
        <v>0</v>
      </c>
      <c r="K10" s="31">
        <v>55634.219388921883</v>
      </c>
      <c r="L10" s="31"/>
      <c r="M10" s="31"/>
      <c r="N10" s="32"/>
      <c r="O10" s="30">
        <v>213</v>
      </c>
      <c r="P10" s="33">
        <v>0</v>
      </c>
      <c r="Q10" s="31">
        <v>908445</v>
      </c>
      <c r="R10" s="31">
        <f t="shared" si="7"/>
        <v>4265</v>
      </c>
      <c r="S10" s="31">
        <v>0</v>
      </c>
      <c r="T10" s="31">
        <v>48846.39304987857</v>
      </c>
      <c r="U10" s="31"/>
      <c r="V10" s="34"/>
      <c r="W10" s="34">
        <f t="shared" si="8"/>
        <v>22285</v>
      </c>
      <c r="X10" s="35">
        <f t="shared" si="9"/>
        <v>2.5147828834521935E-2</v>
      </c>
      <c r="Y10" s="36">
        <f t="shared" si="10"/>
        <v>1</v>
      </c>
      <c r="Z10" s="36">
        <f t="shared" si="11"/>
        <v>85</v>
      </c>
      <c r="AA10" s="35">
        <f t="shared" si="12"/>
        <v>2.0334928229664984E-2</v>
      </c>
      <c r="AB10" s="37">
        <v>2.0334928229664984E-2</v>
      </c>
      <c r="AD10" s="38">
        <f t="shared" si="2"/>
        <v>22285</v>
      </c>
      <c r="AE10" s="38">
        <f t="shared" si="3"/>
        <v>0</v>
      </c>
      <c r="AF10" s="38" t="e">
        <f>#REF!-#REF!</f>
        <v>#REF!</v>
      </c>
      <c r="AG10" s="38">
        <f t="shared" si="4"/>
        <v>0</v>
      </c>
      <c r="AH10" s="38">
        <f t="shared" si="5"/>
        <v>-6787.8263390433131</v>
      </c>
      <c r="AI10" s="38" t="e">
        <f t="shared" si="13"/>
        <v>#REF!</v>
      </c>
      <c r="AK10" s="60"/>
      <c r="AL10" s="61"/>
    </row>
    <row r="11" spans="1:38" x14ac:dyDescent="0.35">
      <c r="A11" s="26" t="s">
        <v>12</v>
      </c>
      <c r="B11" s="27" t="s">
        <v>15</v>
      </c>
      <c r="C11" s="28">
        <v>3000</v>
      </c>
      <c r="D11" s="29" t="s">
        <v>16</v>
      </c>
      <c r="E11" s="30">
        <v>625</v>
      </c>
      <c r="F11" s="31">
        <v>2920397.1776864277</v>
      </c>
      <c r="G11" s="31"/>
      <c r="H11" s="31"/>
      <c r="I11" s="31">
        <f t="shared" si="6"/>
        <v>4672.6354842982846</v>
      </c>
      <c r="J11" s="31">
        <v>0</v>
      </c>
      <c r="K11" s="31">
        <v>0</v>
      </c>
      <c r="L11" s="31"/>
      <c r="M11" s="31"/>
      <c r="N11" s="32"/>
      <c r="O11" s="30">
        <v>626</v>
      </c>
      <c r="P11" s="33">
        <v>5</v>
      </c>
      <c r="Q11" s="31">
        <v>3033646.5238095024</v>
      </c>
      <c r="R11" s="31">
        <f t="shared" si="7"/>
        <v>4846.0807089608661</v>
      </c>
      <c r="S11" s="31">
        <v>0</v>
      </c>
      <c r="T11" s="31">
        <v>0</v>
      </c>
      <c r="U11" s="31"/>
      <c r="V11" s="34"/>
      <c r="W11" s="34">
        <f t="shared" si="8"/>
        <v>113249.34612307465</v>
      </c>
      <c r="X11" s="35">
        <f t="shared" si="9"/>
        <v>3.8778747969066441E-2</v>
      </c>
      <c r="Y11" s="36">
        <f t="shared" si="10"/>
        <v>1</v>
      </c>
      <c r="Z11" s="36">
        <f t="shared" si="11"/>
        <v>173.4452246625815</v>
      </c>
      <c r="AA11" s="35">
        <f t="shared" si="12"/>
        <v>3.7119356997869613E-2</v>
      </c>
      <c r="AB11" s="37">
        <v>3.7185718167091819E-2</v>
      </c>
      <c r="AD11" s="38">
        <f t="shared" si="2"/>
        <v>113249.34612307465</v>
      </c>
      <c r="AE11" s="38">
        <f t="shared" si="3"/>
        <v>0</v>
      </c>
      <c r="AF11" s="38" t="e">
        <f>#REF!-#REF!</f>
        <v>#REF!</v>
      </c>
      <c r="AG11" s="38">
        <f t="shared" si="4"/>
        <v>0</v>
      </c>
      <c r="AH11" s="38">
        <f t="shared" si="5"/>
        <v>0</v>
      </c>
      <c r="AI11" s="38" t="e">
        <f t="shared" si="13"/>
        <v>#REF!</v>
      </c>
      <c r="AK11" s="60"/>
      <c r="AL11" s="61"/>
    </row>
    <row r="12" spans="1:38" x14ac:dyDescent="0.35">
      <c r="A12" s="26" t="s">
        <v>12</v>
      </c>
      <c r="B12" s="27" t="s">
        <v>17</v>
      </c>
      <c r="C12" s="28">
        <v>3026</v>
      </c>
      <c r="D12" s="29" t="s">
        <v>18</v>
      </c>
      <c r="E12" s="30">
        <v>335</v>
      </c>
      <c r="F12" s="31">
        <v>1400300</v>
      </c>
      <c r="G12" s="31"/>
      <c r="H12" s="31"/>
      <c r="I12" s="31">
        <f t="shared" si="6"/>
        <v>4180</v>
      </c>
      <c r="J12" s="31">
        <v>0</v>
      </c>
      <c r="K12" s="31">
        <v>179072.54367091137</v>
      </c>
      <c r="L12" s="31"/>
      <c r="M12" s="31"/>
      <c r="N12" s="32"/>
      <c r="O12" s="30">
        <v>347</v>
      </c>
      <c r="P12" s="33">
        <v>0</v>
      </c>
      <c r="Q12" s="31">
        <v>1479955</v>
      </c>
      <c r="R12" s="31">
        <f t="shared" si="7"/>
        <v>4265</v>
      </c>
      <c r="S12" s="31">
        <v>0</v>
      </c>
      <c r="T12" s="31">
        <v>181307.33017761682</v>
      </c>
      <c r="U12" s="31"/>
      <c r="V12" s="34"/>
      <c r="W12" s="34">
        <f t="shared" si="8"/>
        <v>79655</v>
      </c>
      <c r="X12" s="35">
        <f t="shared" si="9"/>
        <v>5.6884239091623323E-2</v>
      </c>
      <c r="Y12" s="36">
        <f t="shared" si="10"/>
        <v>12</v>
      </c>
      <c r="Z12" s="36">
        <f t="shared" si="11"/>
        <v>85</v>
      </c>
      <c r="AA12" s="35">
        <f t="shared" si="12"/>
        <v>2.0334928229664984E-2</v>
      </c>
      <c r="AB12" s="37">
        <v>2.0334928229664984E-2</v>
      </c>
      <c r="AD12" s="38">
        <f t="shared" si="2"/>
        <v>79655</v>
      </c>
      <c r="AE12" s="38">
        <f t="shared" si="3"/>
        <v>0</v>
      </c>
      <c r="AF12" s="38" t="e">
        <f>#REF!-#REF!</f>
        <v>#REF!</v>
      </c>
      <c r="AG12" s="38">
        <f t="shared" si="4"/>
        <v>0</v>
      </c>
      <c r="AH12" s="38">
        <f t="shared" si="5"/>
        <v>2234.7865067054518</v>
      </c>
      <c r="AI12" s="38" t="e">
        <f t="shared" si="13"/>
        <v>#REF!</v>
      </c>
      <c r="AK12" s="60"/>
      <c r="AL12" s="61"/>
    </row>
    <row r="13" spans="1:38" x14ac:dyDescent="0.35">
      <c r="A13" s="26" t="s">
        <v>12</v>
      </c>
      <c r="B13" s="27" t="s">
        <v>19</v>
      </c>
      <c r="C13" s="28">
        <v>2150</v>
      </c>
      <c r="D13" s="39" t="s">
        <v>20</v>
      </c>
      <c r="E13" s="30">
        <v>359</v>
      </c>
      <c r="F13" s="31">
        <v>1500620</v>
      </c>
      <c r="G13" s="31"/>
      <c r="H13" s="31"/>
      <c r="I13" s="31">
        <f t="shared" si="6"/>
        <v>4180</v>
      </c>
      <c r="J13" s="31">
        <v>0</v>
      </c>
      <c r="K13" s="31">
        <v>160976.65545401868</v>
      </c>
      <c r="L13" s="31"/>
      <c r="M13" s="31"/>
      <c r="N13" s="32"/>
      <c r="O13" s="30">
        <v>341</v>
      </c>
      <c r="P13" s="33">
        <v>0</v>
      </c>
      <c r="Q13" s="31">
        <v>1457665.7364385515</v>
      </c>
      <c r="R13" s="31">
        <f t="shared" si="7"/>
        <v>4274.6795789986845</v>
      </c>
      <c r="S13" s="31">
        <v>3300.736438551452</v>
      </c>
      <c r="T13" s="31">
        <v>138012.89931898841</v>
      </c>
      <c r="U13" s="31"/>
      <c r="V13" s="34"/>
      <c r="W13" s="34">
        <f t="shared" si="8"/>
        <v>-42954.263561448548</v>
      </c>
      <c r="X13" s="35">
        <f t="shared" si="9"/>
        <v>-2.8624344311983463E-2</v>
      </c>
      <c r="Y13" s="36">
        <f t="shared" si="10"/>
        <v>-18</v>
      </c>
      <c r="Z13" s="36">
        <f t="shared" si="11"/>
        <v>94.679578998684519</v>
      </c>
      <c r="AA13" s="35">
        <f t="shared" si="12"/>
        <v>2.2650616985331329E-2</v>
      </c>
      <c r="AB13" s="37">
        <v>2.0334928229664984E-2</v>
      </c>
      <c r="AD13" s="38">
        <f t="shared" si="2"/>
        <v>-42954.263561448548</v>
      </c>
      <c r="AE13" s="38">
        <f t="shared" si="3"/>
        <v>3300.736438551452</v>
      </c>
      <c r="AF13" s="38" t="e">
        <f>#REF!-#REF!</f>
        <v>#REF!</v>
      </c>
      <c r="AG13" s="38">
        <f t="shared" si="4"/>
        <v>0</v>
      </c>
      <c r="AH13" s="38">
        <f t="shared" si="5"/>
        <v>-22963.756135030271</v>
      </c>
      <c r="AI13" s="38" t="e">
        <f t="shared" si="13"/>
        <v>#REF!</v>
      </c>
      <c r="AK13" s="60"/>
      <c r="AL13" s="61"/>
    </row>
    <row r="14" spans="1:38" x14ac:dyDescent="0.35">
      <c r="A14" s="26" t="s">
        <v>12</v>
      </c>
      <c r="B14" s="27"/>
      <c r="C14" s="28">
        <v>2184</v>
      </c>
      <c r="D14" s="29" t="s">
        <v>21</v>
      </c>
      <c r="E14" s="30">
        <v>184</v>
      </c>
      <c r="F14" s="31">
        <v>961286.89988533244</v>
      </c>
      <c r="G14" s="31"/>
      <c r="H14" s="31"/>
      <c r="I14" s="31">
        <f t="shared" si="6"/>
        <v>5224.3853254637634</v>
      </c>
      <c r="J14" s="31">
        <v>26900.947931628209</v>
      </c>
      <c r="K14" s="31">
        <v>0</v>
      </c>
      <c r="L14" s="31"/>
      <c r="M14" s="31"/>
      <c r="N14" s="32"/>
      <c r="O14" s="30">
        <v>182</v>
      </c>
      <c r="P14" s="33">
        <v>4</v>
      </c>
      <c r="Q14" s="31">
        <v>957330.51534357714</v>
      </c>
      <c r="R14" s="31">
        <f t="shared" si="7"/>
        <v>5260.0577766130609</v>
      </c>
      <c r="S14" s="31">
        <v>0</v>
      </c>
      <c r="T14" s="31">
        <v>0</v>
      </c>
      <c r="U14" s="31"/>
      <c r="V14" s="34"/>
      <c r="W14" s="34">
        <f t="shared" si="8"/>
        <v>-3956.3845417553093</v>
      </c>
      <c r="X14" s="35">
        <f t="shared" si="9"/>
        <v>-4.1157166941807599E-3</v>
      </c>
      <c r="Y14" s="36">
        <f t="shared" si="10"/>
        <v>-2</v>
      </c>
      <c r="Z14" s="36">
        <f t="shared" si="11"/>
        <v>35.672451149297558</v>
      </c>
      <c r="AA14" s="35">
        <f t="shared" si="12"/>
        <v>6.828066638850272E-3</v>
      </c>
      <c r="AB14" s="37">
        <v>1.7475895947100195E-2</v>
      </c>
      <c r="AD14" s="38">
        <f t="shared" si="2"/>
        <v>-3956.3845417553093</v>
      </c>
      <c r="AE14" s="38">
        <f t="shared" si="3"/>
        <v>-26900.947931628209</v>
      </c>
      <c r="AF14" s="38" t="e">
        <f>#REF!-#REF!</f>
        <v>#REF!</v>
      </c>
      <c r="AG14" s="38">
        <f t="shared" si="4"/>
        <v>0</v>
      </c>
      <c r="AH14" s="38">
        <f t="shared" si="5"/>
        <v>0</v>
      </c>
      <c r="AI14" s="38" t="e">
        <f t="shared" si="13"/>
        <v>#REF!</v>
      </c>
      <c r="AK14" s="60"/>
      <c r="AL14" s="61"/>
    </row>
    <row r="15" spans="1:38" x14ac:dyDescent="0.35">
      <c r="A15" s="26" t="s">
        <v>12</v>
      </c>
      <c r="B15" s="27" t="s">
        <v>22</v>
      </c>
      <c r="C15" s="28">
        <v>3360</v>
      </c>
      <c r="D15" s="29" t="s">
        <v>23</v>
      </c>
      <c r="E15" s="30">
        <v>419</v>
      </c>
      <c r="F15" s="31">
        <v>1751420</v>
      </c>
      <c r="G15" s="31"/>
      <c r="H15" s="31"/>
      <c r="I15" s="31">
        <f t="shared" si="6"/>
        <v>4180</v>
      </c>
      <c r="J15" s="31">
        <v>0</v>
      </c>
      <c r="K15" s="31">
        <v>210661.83197929588</v>
      </c>
      <c r="L15" s="31"/>
      <c r="M15" s="31"/>
      <c r="N15" s="32"/>
      <c r="O15" s="30">
        <v>419</v>
      </c>
      <c r="P15" s="33">
        <v>0</v>
      </c>
      <c r="Q15" s="31">
        <v>1787035</v>
      </c>
      <c r="R15" s="31">
        <f t="shared" si="7"/>
        <v>4265</v>
      </c>
      <c r="S15" s="31">
        <v>0</v>
      </c>
      <c r="T15" s="31">
        <v>199947.01090866039</v>
      </c>
      <c r="U15" s="31"/>
      <c r="V15" s="34"/>
      <c r="W15" s="34">
        <f t="shared" si="8"/>
        <v>35615</v>
      </c>
      <c r="X15" s="35">
        <f t="shared" si="9"/>
        <v>2.0334928229664984E-2</v>
      </c>
      <c r="Y15" s="36">
        <f t="shared" si="10"/>
        <v>0</v>
      </c>
      <c r="Z15" s="36">
        <f t="shared" si="11"/>
        <v>85</v>
      </c>
      <c r="AA15" s="35">
        <f t="shared" si="12"/>
        <v>2.0334928229664984E-2</v>
      </c>
      <c r="AB15" s="37">
        <v>2.0334928229664984E-2</v>
      </c>
      <c r="AD15" s="38">
        <f t="shared" si="2"/>
        <v>35615</v>
      </c>
      <c r="AE15" s="38">
        <f t="shared" si="3"/>
        <v>0</v>
      </c>
      <c r="AF15" s="38" t="e">
        <f>#REF!-#REF!</f>
        <v>#REF!</v>
      </c>
      <c r="AG15" s="38">
        <f t="shared" si="4"/>
        <v>0</v>
      </c>
      <c r="AH15" s="38">
        <f t="shared" si="5"/>
        <v>-10714.821070635488</v>
      </c>
      <c r="AI15" s="38" t="e">
        <f t="shared" si="13"/>
        <v>#REF!</v>
      </c>
      <c r="AK15" s="60"/>
      <c r="AL15" s="61"/>
    </row>
    <row r="16" spans="1:38" x14ac:dyDescent="0.35">
      <c r="A16" s="26" t="s">
        <v>12</v>
      </c>
      <c r="B16" s="27" t="s">
        <v>24</v>
      </c>
      <c r="C16" s="28">
        <v>2102</v>
      </c>
      <c r="D16" s="39" t="s">
        <v>25</v>
      </c>
      <c r="E16" s="30">
        <v>214</v>
      </c>
      <c r="F16" s="31">
        <v>1046547.0035732478</v>
      </c>
      <c r="G16" s="31"/>
      <c r="H16" s="31"/>
      <c r="I16" s="31">
        <f t="shared" si="6"/>
        <v>4890.4065587534942</v>
      </c>
      <c r="J16" s="31">
        <v>36789.052522619953</v>
      </c>
      <c r="K16" s="31">
        <v>0</v>
      </c>
      <c r="L16" s="31"/>
      <c r="M16" s="31"/>
      <c r="N16" s="32"/>
      <c r="O16" s="30">
        <v>213</v>
      </c>
      <c r="P16" s="33">
        <v>0</v>
      </c>
      <c r="Q16" s="31">
        <v>1060641.5921787093</v>
      </c>
      <c r="R16" s="31">
        <f t="shared" si="7"/>
        <v>4979.5379914493396</v>
      </c>
      <c r="S16" s="31">
        <v>30712.290730200009</v>
      </c>
      <c r="T16" s="31">
        <v>0</v>
      </c>
      <c r="U16" s="31"/>
      <c r="V16" s="34"/>
      <c r="W16" s="34">
        <f t="shared" si="8"/>
        <v>14094.588605461526</v>
      </c>
      <c r="X16" s="35">
        <f t="shared" si="9"/>
        <v>1.3467707190731204E-2</v>
      </c>
      <c r="Y16" s="36">
        <f t="shared" si="10"/>
        <v>-1</v>
      </c>
      <c r="Z16" s="36">
        <f t="shared" si="11"/>
        <v>89.131432695845433</v>
      </c>
      <c r="AA16" s="35">
        <f t="shared" si="12"/>
        <v>1.8225771543739278E-2</v>
      </c>
      <c r="AB16" s="37">
        <v>1.7681529685990904E-2</v>
      </c>
      <c r="AD16" s="38">
        <f t="shared" si="2"/>
        <v>14094.588605461526</v>
      </c>
      <c r="AE16" s="38">
        <f t="shared" si="3"/>
        <v>-6076.761792419944</v>
      </c>
      <c r="AF16" s="38" t="e">
        <f>#REF!-#REF!</f>
        <v>#REF!</v>
      </c>
      <c r="AG16" s="38">
        <f t="shared" si="4"/>
        <v>0</v>
      </c>
      <c r="AH16" s="38">
        <f t="shared" si="5"/>
        <v>0</v>
      </c>
      <c r="AI16" s="38" t="e">
        <f t="shared" si="13"/>
        <v>#REF!</v>
      </c>
      <c r="AK16" s="60"/>
      <c r="AL16" s="61"/>
    </row>
    <row r="17" spans="1:38" x14ac:dyDescent="0.35">
      <c r="A17" s="26" t="s">
        <v>12</v>
      </c>
      <c r="B17" s="27"/>
      <c r="C17" s="28">
        <v>2020</v>
      </c>
      <c r="D17" s="29" t="s">
        <v>26</v>
      </c>
      <c r="E17" s="30">
        <v>484</v>
      </c>
      <c r="F17" s="31">
        <v>2304410.532733283</v>
      </c>
      <c r="G17" s="31"/>
      <c r="H17" s="31"/>
      <c r="I17" s="31">
        <f t="shared" si="6"/>
        <v>4761.1787866390141</v>
      </c>
      <c r="J17" s="31">
        <v>8559.9983529690653</v>
      </c>
      <c r="K17" s="31">
        <v>0</v>
      </c>
      <c r="L17" s="31"/>
      <c r="M17" s="31"/>
      <c r="N17" s="32"/>
      <c r="O17" s="30">
        <v>488</v>
      </c>
      <c r="P17" s="33">
        <v>3</v>
      </c>
      <c r="Q17" s="31">
        <v>2380662.326217101</v>
      </c>
      <c r="R17" s="31">
        <f t="shared" si="7"/>
        <v>4878.4064061825839</v>
      </c>
      <c r="S17" s="31">
        <v>0</v>
      </c>
      <c r="T17" s="31">
        <v>0</v>
      </c>
      <c r="U17" s="31"/>
      <c r="V17" s="34"/>
      <c r="W17" s="34">
        <f t="shared" si="8"/>
        <v>76251.79348381795</v>
      </c>
      <c r="X17" s="35">
        <f t="shared" si="9"/>
        <v>3.3089500503790337E-2</v>
      </c>
      <c r="Y17" s="36">
        <f t="shared" si="10"/>
        <v>4</v>
      </c>
      <c r="Z17" s="36">
        <f t="shared" si="11"/>
        <v>117.22761954356974</v>
      </c>
      <c r="AA17" s="35">
        <f t="shared" si="12"/>
        <v>2.4621553778349625E-2</v>
      </c>
      <c r="AB17" s="37">
        <v>2.5053083387707398E-2</v>
      </c>
      <c r="AD17" s="38">
        <f t="shared" si="2"/>
        <v>76251.79348381795</v>
      </c>
      <c r="AE17" s="38">
        <f t="shared" si="3"/>
        <v>-8559.9983529690653</v>
      </c>
      <c r="AF17" s="38" t="e">
        <f>#REF!-#REF!</f>
        <v>#REF!</v>
      </c>
      <c r="AG17" s="38">
        <f t="shared" si="4"/>
        <v>0</v>
      </c>
      <c r="AH17" s="38">
        <f t="shared" si="5"/>
        <v>0</v>
      </c>
      <c r="AI17" s="38" t="e">
        <f t="shared" si="13"/>
        <v>#REF!</v>
      </c>
      <c r="AK17" s="60"/>
      <c r="AL17" s="61"/>
    </row>
    <row r="18" spans="1:38" x14ac:dyDescent="0.35">
      <c r="A18" s="26" t="s">
        <v>12</v>
      </c>
      <c r="B18" s="27"/>
      <c r="C18" s="28">
        <v>2001</v>
      </c>
      <c r="D18" s="39" t="s">
        <v>27</v>
      </c>
      <c r="E18" s="30">
        <v>411</v>
      </c>
      <c r="F18" s="31">
        <v>1836836.3515057482</v>
      </c>
      <c r="G18" s="31"/>
      <c r="H18" s="31"/>
      <c r="I18" s="31">
        <f t="shared" si="6"/>
        <v>4469.1882031770028</v>
      </c>
      <c r="J18" s="31">
        <v>34043.749997085426</v>
      </c>
      <c r="K18" s="31">
        <v>0</v>
      </c>
      <c r="L18" s="31"/>
      <c r="M18" s="31"/>
      <c r="N18" s="32"/>
      <c r="O18" s="30">
        <v>408</v>
      </c>
      <c r="P18" s="33">
        <v>2</v>
      </c>
      <c r="Q18" s="31">
        <v>1849859.2538506091</v>
      </c>
      <c r="R18" s="31">
        <f t="shared" si="7"/>
        <v>4533.9687594377674</v>
      </c>
      <c r="S18" s="31">
        <v>2568.5651687805075</v>
      </c>
      <c r="T18" s="31">
        <v>0</v>
      </c>
      <c r="U18" s="31"/>
      <c r="V18" s="34"/>
      <c r="W18" s="34">
        <f t="shared" si="8"/>
        <v>13022.902344860835</v>
      </c>
      <c r="X18" s="35">
        <f t="shared" si="9"/>
        <v>7.0898544305186828E-3</v>
      </c>
      <c r="Y18" s="36">
        <f t="shared" si="10"/>
        <v>-3</v>
      </c>
      <c r="Z18" s="36">
        <f t="shared" si="11"/>
        <v>64.78055626076457</v>
      </c>
      <c r="AA18" s="35">
        <f t="shared" si="12"/>
        <v>1.4494926889566662E-2</v>
      </c>
      <c r="AB18" s="37">
        <v>1.8679039557328414E-2</v>
      </c>
      <c r="AD18" s="38">
        <f t="shared" si="2"/>
        <v>13022.902344860835</v>
      </c>
      <c r="AE18" s="38">
        <f t="shared" si="3"/>
        <v>-31475.184828304918</v>
      </c>
      <c r="AF18" s="38" t="e">
        <f>#REF!-#REF!</f>
        <v>#REF!</v>
      </c>
      <c r="AG18" s="38">
        <f t="shared" si="4"/>
        <v>0</v>
      </c>
      <c r="AH18" s="38">
        <f t="shared" si="5"/>
        <v>0</v>
      </c>
      <c r="AI18" s="38" t="e">
        <f t="shared" si="13"/>
        <v>#REF!</v>
      </c>
      <c r="AK18" s="60"/>
      <c r="AL18" s="61"/>
    </row>
    <row r="19" spans="1:38" x14ac:dyDescent="0.35">
      <c r="A19" s="26" t="s">
        <v>12</v>
      </c>
      <c r="B19" s="27"/>
      <c r="C19" s="28">
        <v>2038</v>
      </c>
      <c r="D19" s="29" t="s">
        <v>28</v>
      </c>
      <c r="E19" s="30">
        <v>637</v>
      </c>
      <c r="F19" s="31">
        <v>2897788.4588573137</v>
      </c>
      <c r="G19" s="31"/>
      <c r="H19" s="31"/>
      <c r="I19" s="31">
        <f t="shared" si="6"/>
        <v>4549.1184597446054</v>
      </c>
      <c r="J19" s="31">
        <v>0</v>
      </c>
      <c r="K19" s="31">
        <v>0</v>
      </c>
      <c r="L19" s="31"/>
      <c r="M19" s="31"/>
      <c r="N19" s="32"/>
      <c r="O19" s="30">
        <v>637</v>
      </c>
      <c r="P19" s="33">
        <v>0</v>
      </c>
      <c r="Q19" s="31">
        <v>2980431.9630894051</v>
      </c>
      <c r="R19" s="31">
        <f t="shared" si="7"/>
        <v>4678.8570849127236</v>
      </c>
      <c r="S19" s="31">
        <v>0</v>
      </c>
      <c r="T19" s="31">
        <v>0</v>
      </c>
      <c r="U19" s="31"/>
      <c r="V19" s="34"/>
      <c r="W19" s="34">
        <f t="shared" si="8"/>
        <v>82643.504232091364</v>
      </c>
      <c r="X19" s="35">
        <f t="shared" si="9"/>
        <v>2.8519509068885007E-2</v>
      </c>
      <c r="Y19" s="36">
        <f t="shared" si="10"/>
        <v>0</v>
      </c>
      <c r="Z19" s="36">
        <f t="shared" si="11"/>
        <v>129.73862516811823</v>
      </c>
      <c r="AA19" s="35">
        <f t="shared" si="12"/>
        <v>2.8519509068885007E-2</v>
      </c>
      <c r="AB19" s="37">
        <v>2.8519509068861026E-2</v>
      </c>
      <c r="AD19" s="38">
        <f t="shared" si="2"/>
        <v>82643.504232091364</v>
      </c>
      <c r="AE19" s="38">
        <f t="shared" si="3"/>
        <v>0</v>
      </c>
      <c r="AF19" s="38" t="e">
        <f>#REF!-#REF!</f>
        <v>#REF!</v>
      </c>
      <c r="AG19" s="38">
        <f t="shared" si="4"/>
        <v>0</v>
      </c>
      <c r="AH19" s="38">
        <f t="shared" si="5"/>
        <v>0</v>
      </c>
      <c r="AI19" s="38" t="e">
        <f t="shared" si="13"/>
        <v>#REF!</v>
      </c>
      <c r="AK19" s="60"/>
      <c r="AL19" s="61"/>
    </row>
    <row r="20" spans="1:38" x14ac:dyDescent="0.35">
      <c r="A20" s="26" t="s">
        <v>12</v>
      </c>
      <c r="B20" s="27"/>
      <c r="C20" s="28">
        <v>2115</v>
      </c>
      <c r="D20" s="39" t="s">
        <v>29</v>
      </c>
      <c r="E20" s="30">
        <v>193</v>
      </c>
      <c r="F20" s="31">
        <v>871346.446239535</v>
      </c>
      <c r="G20" s="31"/>
      <c r="H20" s="31"/>
      <c r="I20" s="31">
        <f t="shared" si="6"/>
        <v>4514.7484261115806</v>
      </c>
      <c r="J20" s="31">
        <v>34091.659293451463</v>
      </c>
      <c r="K20" s="31">
        <v>0</v>
      </c>
      <c r="L20" s="31"/>
      <c r="M20" s="31"/>
      <c r="N20" s="32"/>
      <c r="O20" s="30">
        <v>189</v>
      </c>
      <c r="P20" s="33">
        <v>0</v>
      </c>
      <c r="Q20" s="31">
        <v>870491.49313895113</v>
      </c>
      <c r="R20" s="31">
        <f t="shared" si="7"/>
        <v>4605.7750959732866</v>
      </c>
      <c r="S20" s="31">
        <v>22858.678218074492</v>
      </c>
      <c r="T20" s="31">
        <v>0</v>
      </c>
      <c r="U20" s="31"/>
      <c r="V20" s="34"/>
      <c r="W20" s="34">
        <f t="shared" si="8"/>
        <v>-854.95310058386531</v>
      </c>
      <c r="X20" s="35">
        <f t="shared" si="9"/>
        <v>-9.8118619095033388E-4</v>
      </c>
      <c r="Y20" s="36">
        <f t="shared" si="10"/>
        <v>-4</v>
      </c>
      <c r="Z20" s="36">
        <f t="shared" si="11"/>
        <v>91.026669861706068</v>
      </c>
      <c r="AA20" s="35">
        <f t="shared" si="12"/>
        <v>2.0162069127759752E-2</v>
      </c>
      <c r="AB20" s="37">
        <v>1.7215357713947776E-2</v>
      </c>
      <c r="AD20" s="38">
        <f t="shared" si="2"/>
        <v>-854.95310058386531</v>
      </c>
      <c r="AE20" s="38">
        <f t="shared" si="3"/>
        <v>-11232.981075376971</v>
      </c>
      <c r="AF20" s="38" t="e">
        <f>#REF!-#REF!</f>
        <v>#REF!</v>
      </c>
      <c r="AG20" s="38">
        <f t="shared" si="4"/>
        <v>0</v>
      </c>
      <c r="AH20" s="38">
        <f t="shared" si="5"/>
        <v>0</v>
      </c>
      <c r="AI20" s="38" t="e">
        <f t="shared" si="13"/>
        <v>#REF!</v>
      </c>
      <c r="AK20" s="60"/>
      <c r="AL20" s="61"/>
    </row>
    <row r="21" spans="1:38" x14ac:dyDescent="0.35">
      <c r="A21" s="26" t="s">
        <v>12</v>
      </c>
      <c r="B21" s="27" t="s">
        <v>30</v>
      </c>
      <c r="C21" s="28">
        <v>2166</v>
      </c>
      <c r="D21" s="29" t="s">
        <v>31</v>
      </c>
      <c r="E21" s="30">
        <v>188</v>
      </c>
      <c r="F21" s="31">
        <v>785840</v>
      </c>
      <c r="G21" s="31"/>
      <c r="H21" s="31"/>
      <c r="I21" s="31">
        <f t="shared" si="6"/>
        <v>4180</v>
      </c>
      <c r="J21" s="31">
        <v>0</v>
      </c>
      <c r="K21" s="31">
        <v>31844.4329970201</v>
      </c>
      <c r="L21" s="31"/>
      <c r="M21" s="31"/>
      <c r="N21" s="32"/>
      <c r="O21" s="30">
        <v>186</v>
      </c>
      <c r="P21" s="33">
        <v>0</v>
      </c>
      <c r="Q21" s="31">
        <v>793290</v>
      </c>
      <c r="R21" s="31">
        <f t="shared" si="7"/>
        <v>4265</v>
      </c>
      <c r="S21" s="31">
        <v>0</v>
      </c>
      <c r="T21" s="31">
        <v>23005.784267375209</v>
      </c>
      <c r="U21" s="31"/>
      <c r="V21" s="34"/>
      <c r="W21" s="34">
        <f t="shared" si="8"/>
        <v>7450</v>
      </c>
      <c r="X21" s="35">
        <f t="shared" si="9"/>
        <v>9.4803013336048902E-3</v>
      </c>
      <c r="Y21" s="36">
        <f t="shared" si="10"/>
        <v>-2</v>
      </c>
      <c r="Z21" s="36">
        <f t="shared" si="11"/>
        <v>85</v>
      </c>
      <c r="AA21" s="35">
        <f t="shared" si="12"/>
        <v>2.0334928229664984E-2</v>
      </c>
      <c r="AB21" s="37">
        <v>2.0334928229664984E-2</v>
      </c>
      <c r="AD21" s="38">
        <f t="shared" si="2"/>
        <v>7450</v>
      </c>
      <c r="AE21" s="38">
        <f t="shared" si="3"/>
        <v>0</v>
      </c>
      <c r="AF21" s="38" t="e">
        <f>#REF!-#REF!</f>
        <v>#REF!</v>
      </c>
      <c r="AG21" s="38">
        <f t="shared" si="4"/>
        <v>0</v>
      </c>
      <c r="AH21" s="38">
        <f t="shared" si="5"/>
        <v>-8838.6487296448904</v>
      </c>
      <c r="AI21" s="38" t="e">
        <f t="shared" si="13"/>
        <v>#REF!</v>
      </c>
      <c r="AK21" s="60"/>
      <c r="AL21" s="61"/>
    </row>
    <row r="22" spans="1:38" x14ac:dyDescent="0.35">
      <c r="A22" s="26" t="s">
        <v>12</v>
      </c>
      <c r="B22" s="27" t="s">
        <v>32</v>
      </c>
      <c r="C22" s="28">
        <v>2062</v>
      </c>
      <c r="D22" s="29" t="s">
        <v>33</v>
      </c>
      <c r="E22" s="30">
        <v>419</v>
      </c>
      <c r="F22" s="31">
        <v>1751420</v>
      </c>
      <c r="G22" s="31"/>
      <c r="H22" s="31"/>
      <c r="I22" s="31">
        <f t="shared" si="6"/>
        <v>4180</v>
      </c>
      <c r="J22" s="31">
        <v>0</v>
      </c>
      <c r="K22" s="31">
        <v>61812.628800469189</v>
      </c>
      <c r="L22" s="31"/>
      <c r="M22" s="31"/>
      <c r="N22" s="32"/>
      <c r="O22" s="30">
        <v>421</v>
      </c>
      <c r="P22" s="33">
        <v>2</v>
      </c>
      <c r="Q22" s="31">
        <v>1795565</v>
      </c>
      <c r="R22" s="31">
        <f t="shared" si="7"/>
        <v>4265</v>
      </c>
      <c r="S22" s="31">
        <v>0</v>
      </c>
      <c r="T22" s="31">
        <v>53795.878682283772</v>
      </c>
      <c r="U22" s="31"/>
      <c r="V22" s="34"/>
      <c r="W22" s="34">
        <f t="shared" si="8"/>
        <v>44145</v>
      </c>
      <c r="X22" s="35">
        <f t="shared" si="9"/>
        <v>2.520526201596418E-2</v>
      </c>
      <c r="Y22" s="36">
        <f t="shared" si="10"/>
        <v>2</v>
      </c>
      <c r="Z22" s="36">
        <f t="shared" si="11"/>
        <v>85</v>
      </c>
      <c r="AA22" s="35">
        <f t="shared" si="12"/>
        <v>2.0334928229664984E-2</v>
      </c>
      <c r="AB22" s="37">
        <v>2.0334928229665206E-2</v>
      </c>
      <c r="AD22" s="38">
        <f t="shared" si="2"/>
        <v>44145</v>
      </c>
      <c r="AE22" s="38">
        <f t="shared" si="3"/>
        <v>0</v>
      </c>
      <c r="AF22" s="38" t="e">
        <f>#REF!-#REF!</f>
        <v>#REF!</v>
      </c>
      <c r="AG22" s="38">
        <f t="shared" si="4"/>
        <v>0</v>
      </c>
      <c r="AH22" s="38">
        <f t="shared" si="5"/>
        <v>-8016.7501181854168</v>
      </c>
      <c r="AI22" s="38" t="e">
        <f t="shared" si="13"/>
        <v>#REF!</v>
      </c>
      <c r="AK22" s="60"/>
      <c r="AL22" s="61"/>
    </row>
    <row r="23" spans="1:38" x14ac:dyDescent="0.35">
      <c r="A23" s="26" t="s">
        <v>12</v>
      </c>
      <c r="B23" s="27" t="s">
        <v>34</v>
      </c>
      <c r="C23" s="28">
        <v>2075</v>
      </c>
      <c r="D23" s="29" t="s">
        <v>35</v>
      </c>
      <c r="E23" s="30">
        <v>614</v>
      </c>
      <c r="F23" s="31">
        <v>2945499.3263546061</v>
      </c>
      <c r="G23" s="31"/>
      <c r="H23" s="31"/>
      <c r="I23" s="31">
        <f t="shared" si="6"/>
        <v>4797.2301732159713</v>
      </c>
      <c r="J23" s="31">
        <v>10803.722726324573</v>
      </c>
      <c r="K23" s="31">
        <v>0</v>
      </c>
      <c r="L23" s="31"/>
      <c r="M23" s="31"/>
      <c r="N23" s="32"/>
      <c r="O23" s="30">
        <v>597</v>
      </c>
      <c r="P23" s="33">
        <v>0</v>
      </c>
      <c r="Q23" s="31">
        <v>2955711.2264420739</v>
      </c>
      <c r="R23" s="31">
        <f t="shared" si="7"/>
        <v>4950.9400777924184</v>
      </c>
      <c r="S23" s="31">
        <v>0</v>
      </c>
      <c r="T23" s="31">
        <v>0</v>
      </c>
      <c r="U23" s="31"/>
      <c r="V23" s="34"/>
      <c r="W23" s="34">
        <f t="shared" si="8"/>
        <v>10211.90008746786</v>
      </c>
      <c r="X23" s="35">
        <f t="shared" si="9"/>
        <v>3.4669504067095236E-3</v>
      </c>
      <c r="Y23" s="36">
        <f t="shared" si="10"/>
        <v>-17</v>
      </c>
      <c r="Z23" s="36">
        <f t="shared" si="11"/>
        <v>153.70990457644712</v>
      </c>
      <c r="AA23" s="35">
        <f t="shared" si="12"/>
        <v>3.2041386180434728E-2</v>
      </c>
      <c r="AB23" s="37">
        <v>3.0868526801960172E-2</v>
      </c>
      <c r="AD23" s="38">
        <f t="shared" si="2"/>
        <v>10211.90008746786</v>
      </c>
      <c r="AE23" s="38">
        <f t="shared" si="3"/>
        <v>-10803.722726324573</v>
      </c>
      <c r="AF23" s="38" t="e">
        <f>#REF!-#REF!</f>
        <v>#REF!</v>
      </c>
      <c r="AG23" s="38">
        <f t="shared" si="4"/>
        <v>0</v>
      </c>
      <c r="AH23" s="38">
        <f t="shared" si="5"/>
        <v>0</v>
      </c>
      <c r="AI23" s="38" t="e">
        <f t="shared" si="13"/>
        <v>#REF!</v>
      </c>
      <c r="AK23" s="60"/>
      <c r="AL23" s="61"/>
    </row>
    <row r="24" spans="1:38" x14ac:dyDescent="0.35">
      <c r="A24" s="26" t="s">
        <v>12</v>
      </c>
      <c r="B24" s="27" t="s">
        <v>36</v>
      </c>
      <c r="C24" s="28">
        <v>2107</v>
      </c>
      <c r="D24" s="39" t="s">
        <v>37</v>
      </c>
      <c r="E24" s="30">
        <v>401</v>
      </c>
      <c r="F24" s="31">
        <v>1897023.773755763</v>
      </c>
      <c r="G24" s="31"/>
      <c r="H24" s="31"/>
      <c r="I24" s="31">
        <f t="shared" si="6"/>
        <v>4730.7326028822017</v>
      </c>
      <c r="J24" s="31">
        <v>42506.654336649226</v>
      </c>
      <c r="K24" s="31">
        <v>0</v>
      </c>
      <c r="L24" s="31"/>
      <c r="M24" s="31"/>
      <c r="N24" s="32"/>
      <c r="O24" s="30">
        <v>391</v>
      </c>
      <c r="P24" s="33">
        <v>1</v>
      </c>
      <c r="Q24" s="31">
        <v>1882853.5643532232</v>
      </c>
      <c r="R24" s="31">
        <f t="shared" si="7"/>
        <v>4815.4822617729496</v>
      </c>
      <c r="S24" s="31">
        <v>18228.54705096106</v>
      </c>
      <c r="T24" s="31">
        <v>0</v>
      </c>
      <c r="U24" s="31"/>
      <c r="V24" s="34"/>
      <c r="W24" s="34">
        <f t="shared" si="8"/>
        <v>-14170.209402539767</v>
      </c>
      <c r="X24" s="35">
        <f t="shared" si="9"/>
        <v>-7.4697057562358449E-3</v>
      </c>
      <c r="Y24" s="36">
        <f t="shared" si="10"/>
        <v>-10</v>
      </c>
      <c r="Z24" s="36">
        <f t="shared" si="11"/>
        <v>84.749658890747924</v>
      </c>
      <c r="AA24" s="35">
        <f t="shared" si="12"/>
        <v>1.7914700746162193E-2</v>
      </c>
      <c r="AB24" s="37">
        <v>1.8720950051566154E-2</v>
      </c>
      <c r="AD24" s="38">
        <f t="shared" si="2"/>
        <v>-14170.209402539767</v>
      </c>
      <c r="AE24" s="38">
        <f t="shared" si="3"/>
        <v>-24278.107285688166</v>
      </c>
      <c r="AF24" s="38" t="e">
        <f>#REF!-#REF!</f>
        <v>#REF!</v>
      </c>
      <c r="AG24" s="38">
        <f t="shared" si="4"/>
        <v>0</v>
      </c>
      <c r="AH24" s="38">
        <f t="shared" si="5"/>
        <v>0</v>
      </c>
      <c r="AI24" s="38" t="e">
        <f t="shared" si="13"/>
        <v>#REF!</v>
      </c>
      <c r="AK24" s="60"/>
      <c r="AL24" s="61"/>
    </row>
    <row r="25" spans="1:38" x14ac:dyDescent="0.35">
      <c r="A25" s="26" t="s">
        <v>12</v>
      </c>
      <c r="B25" s="27" t="s">
        <v>38</v>
      </c>
      <c r="C25" s="28">
        <v>3031</v>
      </c>
      <c r="D25" s="29" t="s">
        <v>39</v>
      </c>
      <c r="E25" s="30">
        <v>203</v>
      </c>
      <c r="F25" s="31">
        <v>848540</v>
      </c>
      <c r="G25" s="31"/>
      <c r="H25" s="31"/>
      <c r="I25" s="31">
        <f t="shared" si="6"/>
        <v>4180</v>
      </c>
      <c r="J25" s="31">
        <v>0</v>
      </c>
      <c r="K25" s="31">
        <v>52783.326665573091</v>
      </c>
      <c r="L25" s="31"/>
      <c r="M25" s="31"/>
      <c r="N25" s="32"/>
      <c r="O25" s="30">
        <v>201</v>
      </c>
      <c r="P25" s="33">
        <v>0</v>
      </c>
      <c r="Q25" s="31">
        <v>857265</v>
      </c>
      <c r="R25" s="31">
        <f t="shared" si="7"/>
        <v>4265</v>
      </c>
      <c r="S25" s="31">
        <v>0</v>
      </c>
      <c r="T25" s="31">
        <v>44941.337166649049</v>
      </c>
      <c r="U25" s="31"/>
      <c r="V25" s="34"/>
      <c r="W25" s="34">
        <f t="shared" si="8"/>
        <v>8725</v>
      </c>
      <c r="X25" s="35">
        <f t="shared" si="9"/>
        <v>1.028236736040733E-2</v>
      </c>
      <c r="Y25" s="36">
        <f t="shared" si="10"/>
        <v>-2</v>
      </c>
      <c r="Z25" s="36">
        <f t="shared" si="11"/>
        <v>85</v>
      </c>
      <c r="AA25" s="35">
        <f t="shared" si="12"/>
        <v>2.0334928229664984E-2</v>
      </c>
      <c r="AB25" s="37">
        <v>2.0334928229664984E-2</v>
      </c>
      <c r="AD25" s="38">
        <f t="shared" si="2"/>
        <v>8725</v>
      </c>
      <c r="AE25" s="38">
        <f t="shared" si="3"/>
        <v>0</v>
      </c>
      <c r="AF25" s="38" t="e">
        <f>#REF!-#REF!</f>
        <v>#REF!</v>
      </c>
      <c r="AG25" s="38">
        <f t="shared" si="4"/>
        <v>0</v>
      </c>
      <c r="AH25" s="38">
        <f t="shared" si="5"/>
        <v>-7841.989498924042</v>
      </c>
      <c r="AI25" s="38" t="e">
        <f t="shared" si="13"/>
        <v>#REF!</v>
      </c>
      <c r="AK25" s="60"/>
      <c r="AL25" s="61"/>
    </row>
    <row r="26" spans="1:38" x14ac:dyDescent="0.35">
      <c r="A26" s="26" t="s">
        <v>12</v>
      </c>
      <c r="B26" s="27" t="s">
        <v>40</v>
      </c>
      <c r="C26" s="28">
        <v>2203</v>
      </c>
      <c r="D26" s="29" t="s">
        <v>41</v>
      </c>
      <c r="E26" s="30">
        <v>411</v>
      </c>
      <c r="F26" s="31">
        <v>1717980</v>
      </c>
      <c r="G26" s="31"/>
      <c r="H26" s="31"/>
      <c r="I26" s="31">
        <f t="shared" si="6"/>
        <v>4180</v>
      </c>
      <c r="J26" s="31">
        <v>0</v>
      </c>
      <c r="K26" s="31">
        <v>213871.59532458158</v>
      </c>
      <c r="L26" s="31"/>
      <c r="M26" s="31"/>
      <c r="N26" s="32"/>
      <c r="O26" s="30">
        <v>409</v>
      </c>
      <c r="P26" s="33">
        <v>0</v>
      </c>
      <c r="Q26" s="31">
        <v>1744385</v>
      </c>
      <c r="R26" s="31">
        <f t="shared" si="7"/>
        <v>4265</v>
      </c>
      <c r="S26" s="31">
        <v>0</v>
      </c>
      <c r="T26" s="31">
        <v>202896.45659943734</v>
      </c>
      <c r="U26" s="31"/>
      <c r="V26" s="34"/>
      <c r="W26" s="34">
        <f t="shared" si="8"/>
        <v>26405</v>
      </c>
      <c r="X26" s="35">
        <f t="shared" si="9"/>
        <v>1.5369794758961053E-2</v>
      </c>
      <c r="Y26" s="36">
        <f t="shared" si="10"/>
        <v>-2</v>
      </c>
      <c r="Z26" s="36">
        <f t="shared" si="11"/>
        <v>85</v>
      </c>
      <c r="AA26" s="35">
        <f t="shared" si="12"/>
        <v>2.0334928229664984E-2</v>
      </c>
      <c r="AB26" s="37">
        <v>2.0334928229664984E-2</v>
      </c>
      <c r="AD26" s="38">
        <f t="shared" si="2"/>
        <v>26405</v>
      </c>
      <c r="AE26" s="38">
        <f t="shared" si="3"/>
        <v>0</v>
      </c>
      <c r="AF26" s="38" t="e">
        <f>#REF!-#REF!</f>
        <v>#REF!</v>
      </c>
      <c r="AG26" s="38">
        <f t="shared" si="4"/>
        <v>0</v>
      </c>
      <c r="AH26" s="38">
        <f t="shared" si="5"/>
        <v>-10975.138725144236</v>
      </c>
      <c r="AI26" s="38" t="e">
        <f t="shared" si="13"/>
        <v>#REF!</v>
      </c>
      <c r="AK26" s="60"/>
      <c r="AL26" s="61"/>
    </row>
    <row r="27" spans="1:38" x14ac:dyDescent="0.35">
      <c r="A27" s="26" t="s">
        <v>12</v>
      </c>
      <c r="B27" s="27"/>
      <c r="C27" s="28">
        <v>2036</v>
      </c>
      <c r="D27" s="29" t="s">
        <v>42</v>
      </c>
      <c r="E27" s="30">
        <v>613</v>
      </c>
      <c r="F27" s="31">
        <v>2808584.785634269</v>
      </c>
      <c r="G27" s="31"/>
      <c r="H27" s="31"/>
      <c r="I27" s="31">
        <f t="shared" si="6"/>
        <v>4581.7043811325757</v>
      </c>
      <c r="J27" s="31">
        <v>33369.4679396227</v>
      </c>
      <c r="K27" s="31">
        <v>0</v>
      </c>
      <c r="L27" s="31"/>
      <c r="M27" s="31"/>
      <c r="N27" s="32"/>
      <c r="O27" s="30">
        <v>601</v>
      </c>
      <c r="P27" s="33">
        <v>0</v>
      </c>
      <c r="Q27" s="31">
        <v>2810929.3723131488</v>
      </c>
      <c r="R27" s="31">
        <f t="shared" si="7"/>
        <v>4677.0871419519945</v>
      </c>
      <c r="S27" s="31">
        <v>0</v>
      </c>
      <c r="T27" s="31">
        <v>0</v>
      </c>
      <c r="U27" s="31"/>
      <c r="V27" s="34"/>
      <c r="W27" s="34">
        <f t="shared" si="8"/>
        <v>2344.5866788798012</v>
      </c>
      <c r="X27" s="35">
        <f t="shared" si="9"/>
        <v>8.3479291452137616E-4</v>
      </c>
      <c r="Y27" s="36">
        <f t="shared" si="10"/>
        <v>-12</v>
      </c>
      <c r="Z27" s="36">
        <f t="shared" si="11"/>
        <v>95.382760819418763</v>
      </c>
      <c r="AA27" s="35">
        <f t="shared" si="12"/>
        <v>2.0818183122465195E-2</v>
      </c>
      <c r="AB27" s="37">
        <v>1.9955702160187272E-2</v>
      </c>
      <c r="AD27" s="38">
        <f t="shared" si="2"/>
        <v>2344.5866788798012</v>
      </c>
      <c r="AE27" s="38">
        <f t="shared" si="3"/>
        <v>-33369.4679396227</v>
      </c>
      <c r="AF27" s="38" t="e">
        <f>#REF!-#REF!</f>
        <v>#REF!</v>
      </c>
      <c r="AG27" s="38">
        <f t="shared" si="4"/>
        <v>0</v>
      </c>
      <c r="AH27" s="38">
        <f t="shared" si="5"/>
        <v>0</v>
      </c>
      <c r="AI27" s="38" t="e">
        <f t="shared" si="13"/>
        <v>#REF!</v>
      </c>
      <c r="AK27" s="60"/>
      <c r="AL27" s="61"/>
    </row>
    <row r="28" spans="1:38" x14ac:dyDescent="0.35">
      <c r="A28" s="26" t="s">
        <v>12</v>
      </c>
      <c r="B28" s="27" t="s">
        <v>43</v>
      </c>
      <c r="C28" s="28">
        <v>2087</v>
      </c>
      <c r="D28" s="39" t="s">
        <v>44</v>
      </c>
      <c r="E28" s="30">
        <v>314</v>
      </c>
      <c r="F28" s="31">
        <v>1730255.2425473237</v>
      </c>
      <c r="G28" s="31"/>
      <c r="H28" s="31"/>
      <c r="I28" s="31">
        <f t="shared" si="6"/>
        <v>5510.3670144819225</v>
      </c>
      <c r="J28" s="31">
        <v>120935.76366934297</v>
      </c>
      <c r="K28" s="31">
        <v>0</v>
      </c>
      <c r="L28" s="31"/>
      <c r="M28" s="31"/>
      <c r="N28" s="32"/>
      <c r="O28" s="30">
        <v>293</v>
      </c>
      <c r="P28" s="33">
        <v>0</v>
      </c>
      <c r="Q28" s="31">
        <v>1652677.8905248826</v>
      </c>
      <c r="R28" s="31">
        <f t="shared" si="7"/>
        <v>5640.5388755115446</v>
      </c>
      <c r="S28" s="31">
        <v>92255.186820838135</v>
      </c>
      <c r="T28" s="31">
        <v>0</v>
      </c>
      <c r="U28" s="31"/>
      <c r="V28" s="34"/>
      <c r="W28" s="34">
        <f t="shared" si="8"/>
        <v>-77577.352022441104</v>
      </c>
      <c r="X28" s="35">
        <f t="shared" si="9"/>
        <v>-4.4835784984087024E-2</v>
      </c>
      <c r="Y28" s="36">
        <f t="shared" si="10"/>
        <v>-21</v>
      </c>
      <c r="Z28" s="36">
        <f t="shared" si="11"/>
        <v>130.17186102962205</v>
      </c>
      <c r="AA28" s="35">
        <f t="shared" si="12"/>
        <v>2.3623083668930622E-2</v>
      </c>
      <c r="AB28" s="37">
        <v>1.8597670389700394E-2</v>
      </c>
      <c r="AD28" s="38">
        <f t="shared" si="2"/>
        <v>-77577.352022441104</v>
      </c>
      <c r="AE28" s="38">
        <f t="shared" si="3"/>
        <v>-28680.576848504832</v>
      </c>
      <c r="AF28" s="38" t="e">
        <f>#REF!-#REF!</f>
        <v>#REF!</v>
      </c>
      <c r="AG28" s="38">
        <f t="shared" si="4"/>
        <v>0</v>
      </c>
      <c r="AH28" s="38">
        <f t="shared" si="5"/>
        <v>0</v>
      </c>
      <c r="AI28" s="38" t="e">
        <f t="shared" si="13"/>
        <v>#REF!</v>
      </c>
      <c r="AK28" s="60"/>
      <c r="AL28" s="61"/>
    </row>
    <row r="29" spans="1:38" x14ac:dyDescent="0.35">
      <c r="A29" s="26" t="s">
        <v>12</v>
      </c>
      <c r="B29" s="27" t="s">
        <v>45</v>
      </c>
      <c r="C29" s="28">
        <v>2094</v>
      </c>
      <c r="D29" s="29" t="s">
        <v>46</v>
      </c>
      <c r="E29" s="30">
        <v>413</v>
      </c>
      <c r="F29" s="31">
        <v>1957562.5134618043</v>
      </c>
      <c r="G29" s="31"/>
      <c r="H29" s="31"/>
      <c r="I29" s="31">
        <f t="shared" si="6"/>
        <v>4739.86080741357</v>
      </c>
      <c r="J29" s="31">
        <v>0</v>
      </c>
      <c r="K29" s="31">
        <v>0</v>
      </c>
      <c r="L29" s="31"/>
      <c r="M29" s="31"/>
      <c r="N29" s="32"/>
      <c r="O29" s="30">
        <v>412</v>
      </c>
      <c r="P29" s="33">
        <v>1</v>
      </c>
      <c r="Q29" s="31">
        <v>2011171.292097125</v>
      </c>
      <c r="R29" s="31">
        <f t="shared" si="7"/>
        <v>4881.4837186823424</v>
      </c>
      <c r="S29" s="31">
        <v>0</v>
      </c>
      <c r="T29" s="31">
        <v>0</v>
      </c>
      <c r="U29" s="31"/>
      <c r="V29" s="34"/>
      <c r="W29" s="34">
        <f t="shared" si="8"/>
        <v>53608.778635320719</v>
      </c>
      <c r="X29" s="35">
        <f t="shared" si="9"/>
        <v>2.7385474674071819E-2</v>
      </c>
      <c r="Y29" s="36">
        <f t="shared" si="10"/>
        <v>-1</v>
      </c>
      <c r="Z29" s="36">
        <f t="shared" si="11"/>
        <v>141.62291126877244</v>
      </c>
      <c r="AA29" s="35">
        <f t="shared" si="12"/>
        <v>2.9879128738814709E-2</v>
      </c>
      <c r="AB29" s="37">
        <v>2.9728704637134173E-2</v>
      </c>
      <c r="AD29" s="38">
        <f t="shared" si="2"/>
        <v>53608.778635320719</v>
      </c>
      <c r="AE29" s="38">
        <f t="shared" si="3"/>
        <v>0</v>
      </c>
      <c r="AF29" s="38" t="e">
        <f>#REF!-#REF!</f>
        <v>#REF!</v>
      </c>
      <c r="AG29" s="38">
        <f t="shared" si="4"/>
        <v>0</v>
      </c>
      <c r="AH29" s="38">
        <f t="shared" si="5"/>
        <v>0</v>
      </c>
      <c r="AI29" s="38" t="e">
        <f t="shared" si="13"/>
        <v>#REF!</v>
      </c>
      <c r="AK29" s="60"/>
      <c r="AL29" s="61"/>
    </row>
    <row r="30" spans="1:38" x14ac:dyDescent="0.35">
      <c r="A30" s="26" t="s">
        <v>12</v>
      </c>
      <c r="B30" s="27"/>
      <c r="C30" s="28">
        <v>2013</v>
      </c>
      <c r="D30" s="39" t="s">
        <v>47</v>
      </c>
      <c r="E30" s="30">
        <v>183</v>
      </c>
      <c r="F30" s="31">
        <v>970479.61445072608</v>
      </c>
      <c r="G30" s="31"/>
      <c r="H30" s="31"/>
      <c r="I30" s="31">
        <f t="shared" si="6"/>
        <v>5303.1672920804704</v>
      </c>
      <c r="J30" s="31">
        <v>57243.38353472983</v>
      </c>
      <c r="K30" s="31">
        <v>0</v>
      </c>
      <c r="L30" s="31"/>
      <c r="M30" s="31"/>
      <c r="N30" s="32"/>
      <c r="O30" s="30">
        <v>189</v>
      </c>
      <c r="P30" s="33">
        <v>0</v>
      </c>
      <c r="Q30" s="31">
        <v>1015860.9631889126</v>
      </c>
      <c r="R30" s="31">
        <f t="shared" si="7"/>
        <v>5374.9257311582678</v>
      </c>
      <c r="S30" s="31">
        <v>44858.517453523003</v>
      </c>
      <c r="T30" s="31">
        <v>0</v>
      </c>
      <c r="U30" s="31"/>
      <c r="V30" s="34"/>
      <c r="W30" s="34">
        <f t="shared" si="8"/>
        <v>45381.348738186527</v>
      </c>
      <c r="X30" s="35">
        <f t="shared" si="9"/>
        <v>4.6761774345843943E-2</v>
      </c>
      <c r="Y30" s="36">
        <f t="shared" si="10"/>
        <v>6</v>
      </c>
      <c r="Z30" s="36">
        <f t="shared" si="11"/>
        <v>71.758439077797448</v>
      </c>
      <c r="AA30" s="35">
        <f t="shared" si="12"/>
        <v>1.353124182692822E-2</v>
      </c>
      <c r="AB30" s="37">
        <v>1.7499805123291301E-2</v>
      </c>
      <c r="AD30" s="38">
        <f t="shared" si="2"/>
        <v>45381.348738186527</v>
      </c>
      <c r="AE30" s="38">
        <f t="shared" si="3"/>
        <v>-12384.866081206826</v>
      </c>
      <c r="AF30" s="38" t="e">
        <f>#REF!-#REF!</f>
        <v>#REF!</v>
      </c>
      <c r="AG30" s="38">
        <f t="shared" si="4"/>
        <v>0</v>
      </c>
      <c r="AH30" s="38">
        <f t="shared" si="5"/>
        <v>0</v>
      </c>
      <c r="AI30" s="38" t="e">
        <f t="shared" si="13"/>
        <v>#REF!</v>
      </c>
      <c r="AK30" s="60"/>
      <c r="AL30" s="61"/>
    </row>
    <row r="31" spans="1:38" x14ac:dyDescent="0.35">
      <c r="A31" s="26" t="s">
        <v>12</v>
      </c>
      <c r="B31" s="27"/>
      <c r="C31" s="28">
        <v>3024</v>
      </c>
      <c r="D31" s="29" t="s">
        <v>48</v>
      </c>
      <c r="E31" s="30">
        <v>397</v>
      </c>
      <c r="F31" s="31">
        <v>1705357.8511653838</v>
      </c>
      <c r="G31" s="31"/>
      <c r="H31" s="31"/>
      <c r="I31" s="31">
        <f t="shared" si="6"/>
        <v>4295.6117157818235</v>
      </c>
      <c r="J31" s="31">
        <v>0</v>
      </c>
      <c r="K31" s="31">
        <v>0</v>
      </c>
      <c r="L31" s="31"/>
      <c r="M31" s="31"/>
      <c r="N31" s="32"/>
      <c r="O31" s="30">
        <v>387</v>
      </c>
      <c r="P31" s="33">
        <v>0</v>
      </c>
      <c r="Q31" s="31">
        <v>1720810.7358730631</v>
      </c>
      <c r="R31" s="31">
        <f t="shared" si="7"/>
        <v>4446.5393691810414</v>
      </c>
      <c r="S31" s="31">
        <v>0</v>
      </c>
      <c r="T31" s="31">
        <v>0</v>
      </c>
      <c r="U31" s="31"/>
      <c r="V31" s="34"/>
      <c r="W31" s="34">
        <f t="shared" si="8"/>
        <v>15452.884707679274</v>
      </c>
      <c r="X31" s="35">
        <f t="shared" si="9"/>
        <v>9.0613736566311776E-3</v>
      </c>
      <c r="Y31" s="36">
        <f t="shared" si="10"/>
        <v>-10</v>
      </c>
      <c r="Z31" s="36">
        <f t="shared" si="11"/>
        <v>150.92765339921789</v>
      </c>
      <c r="AA31" s="35">
        <f t="shared" si="12"/>
        <v>3.5135310960419996E-2</v>
      </c>
      <c r="AB31" s="37">
        <v>3.3297064271222254E-2</v>
      </c>
      <c r="AD31" s="38">
        <f t="shared" si="2"/>
        <v>15452.884707679274</v>
      </c>
      <c r="AE31" s="38">
        <f t="shared" si="3"/>
        <v>0</v>
      </c>
      <c r="AF31" s="38" t="e">
        <f>#REF!-#REF!</f>
        <v>#REF!</v>
      </c>
      <c r="AG31" s="38">
        <f t="shared" si="4"/>
        <v>0</v>
      </c>
      <c r="AH31" s="38">
        <f t="shared" si="5"/>
        <v>0</v>
      </c>
      <c r="AI31" s="38" t="e">
        <f t="shared" si="13"/>
        <v>#REF!</v>
      </c>
      <c r="AK31" s="60"/>
      <c r="AL31" s="61"/>
    </row>
    <row r="32" spans="1:38" x14ac:dyDescent="0.35">
      <c r="A32" s="26" t="s">
        <v>12</v>
      </c>
      <c r="B32" s="27" t="s">
        <v>49</v>
      </c>
      <c r="C32" s="28">
        <v>2015</v>
      </c>
      <c r="D32" s="39" t="s">
        <v>50</v>
      </c>
      <c r="E32" s="30">
        <v>215</v>
      </c>
      <c r="F32" s="31">
        <v>1039645.1192380397</v>
      </c>
      <c r="G32" s="31"/>
      <c r="H32" s="31"/>
      <c r="I32" s="31">
        <f t="shared" si="6"/>
        <v>4835.5586941304173</v>
      </c>
      <c r="J32" s="31">
        <v>85259.358445470105</v>
      </c>
      <c r="K32" s="31">
        <v>0</v>
      </c>
      <c r="L32" s="31"/>
      <c r="M32" s="31"/>
      <c r="N32" s="32"/>
      <c r="O32" s="30">
        <v>213</v>
      </c>
      <c r="P32" s="33">
        <v>0</v>
      </c>
      <c r="Q32" s="31">
        <v>1049298.2174119838</v>
      </c>
      <c r="R32" s="31">
        <f t="shared" si="7"/>
        <v>4926.2827108543843</v>
      </c>
      <c r="S32" s="31">
        <v>74088.831904883613</v>
      </c>
      <c r="T32" s="31">
        <v>0</v>
      </c>
      <c r="U32" s="31"/>
      <c r="V32" s="34"/>
      <c r="W32" s="34">
        <f t="shared" si="8"/>
        <v>9653.0981739440467</v>
      </c>
      <c r="X32" s="35">
        <f t="shared" si="9"/>
        <v>9.2849934995307137E-3</v>
      </c>
      <c r="Y32" s="36">
        <f t="shared" si="10"/>
        <v>-2</v>
      </c>
      <c r="Z32" s="36">
        <f t="shared" si="11"/>
        <v>90.724016723966997</v>
      </c>
      <c r="AA32" s="35">
        <f t="shared" si="12"/>
        <v>1.8761847898587369E-2</v>
      </c>
      <c r="AB32" s="37">
        <v>1.7666138074328375E-2</v>
      </c>
      <c r="AD32" s="38">
        <f t="shared" si="2"/>
        <v>9653.0981739440467</v>
      </c>
      <c r="AE32" s="38">
        <f t="shared" si="3"/>
        <v>-11170.526540586492</v>
      </c>
      <c r="AF32" s="38" t="e">
        <f>#REF!-#REF!</f>
        <v>#REF!</v>
      </c>
      <c r="AG32" s="38">
        <f t="shared" si="4"/>
        <v>0</v>
      </c>
      <c r="AH32" s="38">
        <f t="shared" si="5"/>
        <v>0</v>
      </c>
      <c r="AI32" s="38" t="e">
        <f t="shared" si="13"/>
        <v>#REF!</v>
      </c>
      <c r="AK32" s="60"/>
      <c r="AL32" s="61"/>
    </row>
    <row r="33" spans="1:38" x14ac:dyDescent="0.35">
      <c r="A33" s="26" t="s">
        <v>12</v>
      </c>
      <c r="B33" s="27"/>
      <c r="C33" s="28">
        <v>2186</v>
      </c>
      <c r="D33" s="29" t="s">
        <v>300</v>
      </c>
      <c r="E33" s="30">
        <v>420</v>
      </c>
      <c r="F33" s="31">
        <v>1973597.2883535943</v>
      </c>
      <c r="G33" s="31"/>
      <c r="H33" s="31"/>
      <c r="I33" s="31">
        <f t="shared" si="6"/>
        <v>4699.0411627466528</v>
      </c>
      <c r="J33" s="31">
        <v>0</v>
      </c>
      <c r="K33" s="31">
        <v>0</v>
      </c>
      <c r="L33" s="31"/>
      <c r="M33" s="31"/>
      <c r="N33" s="32"/>
      <c r="O33" s="30">
        <v>423</v>
      </c>
      <c r="P33" s="33">
        <v>0</v>
      </c>
      <c r="Q33" s="31">
        <v>2048260.0189929032</v>
      </c>
      <c r="R33" s="31">
        <f t="shared" si="7"/>
        <v>4842.2222671227028</v>
      </c>
      <c r="S33" s="31">
        <v>0</v>
      </c>
      <c r="T33" s="31">
        <v>0</v>
      </c>
      <c r="U33" s="31"/>
      <c r="V33" s="34"/>
      <c r="W33" s="34">
        <f t="shared" si="8"/>
        <v>74662.730639308924</v>
      </c>
      <c r="X33" s="35">
        <f t="shared" si="9"/>
        <v>3.7830782946400188E-2</v>
      </c>
      <c r="Y33" s="36">
        <f t="shared" si="10"/>
        <v>3</v>
      </c>
      <c r="Z33" s="36">
        <f t="shared" si="11"/>
        <v>143.18110437604992</v>
      </c>
      <c r="AA33" s="35">
        <f t="shared" si="12"/>
        <v>3.0470280939688177E-2</v>
      </c>
      <c r="AB33" s="37">
        <v>3.0906246948739557E-2</v>
      </c>
      <c r="AD33" s="38">
        <f t="shared" si="2"/>
        <v>74662.730639308924</v>
      </c>
      <c r="AE33" s="38">
        <f t="shared" si="3"/>
        <v>0</v>
      </c>
      <c r="AF33" s="38" t="e">
        <f>#REF!-#REF!</f>
        <v>#REF!</v>
      </c>
      <c r="AG33" s="38">
        <f t="shared" si="4"/>
        <v>0</v>
      </c>
      <c r="AH33" s="38">
        <f t="shared" si="5"/>
        <v>0</v>
      </c>
      <c r="AI33" s="38" t="e">
        <f t="shared" si="13"/>
        <v>#REF!</v>
      </c>
      <c r="AK33" s="60"/>
      <c r="AL33" s="61"/>
    </row>
    <row r="34" spans="1:38" x14ac:dyDescent="0.35">
      <c r="A34" s="26" t="s">
        <v>12</v>
      </c>
      <c r="B34" s="27" t="s">
        <v>51</v>
      </c>
      <c r="C34" s="28">
        <v>2110</v>
      </c>
      <c r="D34" s="29" t="s">
        <v>52</v>
      </c>
      <c r="E34" s="30">
        <v>415</v>
      </c>
      <c r="F34" s="31">
        <v>1734700</v>
      </c>
      <c r="G34" s="31"/>
      <c r="H34" s="31"/>
      <c r="I34" s="31">
        <f t="shared" si="6"/>
        <v>4180</v>
      </c>
      <c r="J34" s="31">
        <v>0</v>
      </c>
      <c r="K34" s="31">
        <v>127741.39068388513</v>
      </c>
      <c r="L34" s="31"/>
      <c r="M34" s="31"/>
      <c r="N34" s="32"/>
      <c r="O34" s="30">
        <v>415</v>
      </c>
      <c r="P34" s="33">
        <v>0</v>
      </c>
      <c r="Q34" s="31">
        <v>1769975</v>
      </c>
      <c r="R34" s="31">
        <f t="shared" si="7"/>
        <v>4265</v>
      </c>
      <c r="S34" s="31">
        <v>0</v>
      </c>
      <c r="T34" s="31">
        <v>117200.16646010618</v>
      </c>
      <c r="U34" s="31"/>
      <c r="V34" s="34"/>
      <c r="W34" s="34">
        <f t="shared" si="8"/>
        <v>35275</v>
      </c>
      <c r="X34" s="35">
        <f t="shared" si="9"/>
        <v>2.0334928229664984E-2</v>
      </c>
      <c r="Y34" s="36">
        <f t="shared" si="10"/>
        <v>0</v>
      </c>
      <c r="Z34" s="36">
        <f t="shared" si="11"/>
        <v>85</v>
      </c>
      <c r="AA34" s="35">
        <f t="shared" si="12"/>
        <v>2.0334928229664984E-2</v>
      </c>
      <c r="AB34" s="37">
        <v>2.0334928229664984E-2</v>
      </c>
      <c r="AD34" s="38">
        <f t="shared" si="2"/>
        <v>35275</v>
      </c>
      <c r="AE34" s="38">
        <f t="shared" si="3"/>
        <v>0</v>
      </c>
      <c r="AF34" s="38" t="e">
        <f>#REF!-#REF!</f>
        <v>#REF!</v>
      </c>
      <c r="AG34" s="38">
        <f t="shared" si="4"/>
        <v>0</v>
      </c>
      <c r="AH34" s="38">
        <f t="shared" si="5"/>
        <v>-10541.224223778947</v>
      </c>
      <c r="AI34" s="38" t="e">
        <f t="shared" si="13"/>
        <v>#REF!</v>
      </c>
      <c r="AK34" s="60"/>
      <c r="AL34" s="61"/>
    </row>
    <row r="35" spans="1:38" x14ac:dyDescent="0.35">
      <c r="A35" s="26" t="s">
        <v>12</v>
      </c>
      <c r="B35" s="27" t="s">
        <v>53</v>
      </c>
      <c r="C35" s="28">
        <v>2111</v>
      </c>
      <c r="D35" s="29" t="s">
        <v>54</v>
      </c>
      <c r="E35" s="30">
        <v>424</v>
      </c>
      <c r="F35" s="31">
        <v>1772320</v>
      </c>
      <c r="G35" s="31"/>
      <c r="H35" s="31"/>
      <c r="I35" s="31">
        <f t="shared" si="6"/>
        <v>4180</v>
      </c>
      <c r="J35" s="31">
        <v>0</v>
      </c>
      <c r="K35" s="31">
        <v>140724.60921798102</v>
      </c>
      <c r="L35" s="31"/>
      <c r="M35" s="31"/>
      <c r="N35" s="32"/>
      <c r="O35" s="30">
        <v>422</v>
      </c>
      <c r="P35" s="33">
        <v>0</v>
      </c>
      <c r="Q35" s="31">
        <v>1799830</v>
      </c>
      <c r="R35" s="31">
        <f t="shared" si="7"/>
        <v>4265</v>
      </c>
      <c r="S35" s="31">
        <v>0</v>
      </c>
      <c r="T35" s="31">
        <v>122510.66256515005</v>
      </c>
      <c r="U35" s="31"/>
      <c r="V35" s="34"/>
      <c r="W35" s="34">
        <f t="shared" si="8"/>
        <v>27510</v>
      </c>
      <c r="X35" s="35">
        <f t="shared" si="9"/>
        <v>1.5522027624808254E-2</v>
      </c>
      <c r="Y35" s="36">
        <f t="shared" si="10"/>
        <v>-2</v>
      </c>
      <c r="Z35" s="36">
        <f t="shared" si="11"/>
        <v>85</v>
      </c>
      <c r="AA35" s="35">
        <f t="shared" si="12"/>
        <v>2.0334928229664984E-2</v>
      </c>
      <c r="AB35" s="37">
        <v>2.0334928229664984E-2</v>
      </c>
      <c r="AD35" s="38">
        <f t="shared" si="2"/>
        <v>27510</v>
      </c>
      <c r="AE35" s="38">
        <f t="shared" si="3"/>
        <v>0</v>
      </c>
      <c r="AF35" s="38" t="e">
        <f>#REF!-#REF!</f>
        <v>#REF!</v>
      </c>
      <c r="AG35" s="38">
        <f t="shared" si="4"/>
        <v>0</v>
      </c>
      <c r="AH35" s="38">
        <f t="shared" si="5"/>
        <v>-18213.946652830971</v>
      </c>
      <c r="AI35" s="38" t="e">
        <f t="shared" si="13"/>
        <v>#REF!</v>
      </c>
      <c r="AK35" s="60"/>
      <c r="AL35" s="61"/>
    </row>
    <row r="36" spans="1:38" x14ac:dyDescent="0.35">
      <c r="A36" s="26" t="s">
        <v>12</v>
      </c>
      <c r="B36" s="27" t="s">
        <v>55</v>
      </c>
      <c r="C36" s="28">
        <v>2024</v>
      </c>
      <c r="D36" s="29" t="s">
        <v>56</v>
      </c>
      <c r="E36" s="30">
        <v>593</v>
      </c>
      <c r="F36" s="31">
        <v>2724840.1810250347</v>
      </c>
      <c r="G36" s="31"/>
      <c r="H36" s="31"/>
      <c r="I36" s="31">
        <f t="shared" si="6"/>
        <v>4595.0087369730772</v>
      </c>
      <c r="J36" s="31">
        <v>0</v>
      </c>
      <c r="K36" s="31">
        <v>0</v>
      </c>
      <c r="L36" s="31"/>
      <c r="M36" s="31"/>
      <c r="N36" s="32"/>
      <c r="O36" s="30">
        <v>581</v>
      </c>
      <c r="P36" s="33">
        <v>1</v>
      </c>
      <c r="Q36" s="31">
        <v>2762812.705342799</v>
      </c>
      <c r="R36" s="31">
        <f t="shared" si="7"/>
        <v>4755.2714377672955</v>
      </c>
      <c r="S36" s="31">
        <v>0</v>
      </c>
      <c r="T36" s="31">
        <v>0</v>
      </c>
      <c r="U36" s="31"/>
      <c r="V36" s="34"/>
      <c r="W36" s="34">
        <f t="shared" si="8"/>
        <v>37972.524317764211</v>
      </c>
      <c r="X36" s="35">
        <f t="shared" si="9"/>
        <v>1.3935688625774656E-2</v>
      </c>
      <c r="Y36" s="36">
        <f t="shared" si="10"/>
        <v>-12</v>
      </c>
      <c r="Z36" s="36">
        <f t="shared" si="11"/>
        <v>160.26270079421829</v>
      </c>
      <c r="AA36" s="35">
        <f t="shared" si="12"/>
        <v>3.4877561712709504E-2</v>
      </c>
      <c r="AB36" s="37">
        <v>3.3957971455839342E-2</v>
      </c>
      <c r="AD36" s="38">
        <f t="shared" si="2"/>
        <v>37972.524317764211</v>
      </c>
      <c r="AE36" s="38">
        <f t="shared" si="3"/>
        <v>0</v>
      </c>
      <c r="AF36" s="38" t="e">
        <f>#REF!-#REF!</f>
        <v>#REF!</v>
      </c>
      <c r="AG36" s="38">
        <f t="shared" si="4"/>
        <v>0</v>
      </c>
      <c r="AH36" s="38">
        <f t="shared" si="5"/>
        <v>0</v>
      </c>
      <c r="AI36" s="38" t="e">
        <f t="shared" si="13"/>
        <v>#REF!</v>
      </c>
      <c r="AK36" s="60"/>
      <c r="AL36" s="61"/>
    </row>
    <row r="37" spans="1:38" x14ac:dyDescent="0.35">
      <c r="A37" s="26" t="s">
        <v>12</v>
      </c>
      <c r="B37" s="27" t="s">
        <v>57</v>
      </c>
      <c r="C37" s="28">
        <v>2112</v>
      </c>
      <c r="D37" s="29" t="s">
        <v>301</v>
      </c>
      <c r="E37" s="30">
        <v>315</v>
      </c>
      <c r="F37" s="31">
        <v>1316700</v>
      </c>
      <c r="G37" s="31"/>
      <c r="H37" s="31"/>
      <c r="I37" s="31">
        <f t="shared" si="6"/>
        <v>4180</v>
      </c>
      <c r="J37" s="31">
        <v>0</v>
      </c>
      <c r="K37" s="31">
        <v>78630.707716179822</v>
      </c>
      <c r="L37" s="31"/>
      <c r="M37" s="31"/>
      <c r="N37" s="32"/>
      <c r="O37" s="30">
        <v>312</v>
      </c>
      <c r="P37" s="33">
        <v>0</v>
      </c>
      <c r="Q37" s="31">
        <v>1330680</v>
      </c>
      <c r="R37" s="31">
        <f t="shared" si="7"/>
        <v>4265</v>
      </c>
      <c r="S37" s="31">
        <v>0</v>
      </c>
      <c r="T37" s="31">
        <v>66428.719802936364</v>
      </c>
      <c r="U37" s="31"/>
      <c r="V37" s="34"/>
      <c r="W37" s="34">
        <f t="shared" si="8"/>
        <v>13980</v>
      </c>
      <c r="X37" s="35">
        <f t="shared" si="9"/>
        <v>1.0617452722715859E-2</v>
      </c>
      <c r="Y37" s="36">
        <f t="shared" si="10"/>
        <v>-3</v>
      </c>
      <c r="Z37" s="36">
        <f t="shared" si="11"/>
        <v>85</v>
      </c>
      <c r="AA37" s="35">
        <f t="shared" si="12"/>
        <v>2.0334928229664984E-2</v>
      </c>
      <c r="AB37" s="37">
        <v>2.0334928229664984E-2</v>
      </c>
      <c r="AD37" s="38">
        <f t="shared" si="2"/>
        <v>13980</v>
      </c>
      <c r="AE37" s="38">
        <f t="shared" si="3"/>
        <v>0</v>
      </c>
      <c r="AF37" s="38" t="e">
        <f>#REF!-#REF!</f>
        <v>#REF!</v>
      </c>
      <c r="AG37" s="38">
        <f t="shared" si="4"/>
        <v>0</v>
      </c>
      <c r="AH37" s="38">
        <f t="shared" si="5"/>
        <v>-12201.987913243458</v>
      </c>
      <c r="AI37" s="38" t="e">
        <f t="shared" si="13"/>
        <v>#REF!</v>
      </c>
      <c r="AK37" s="60"/>
      <c r="AL37" s="61"/>
    </row>
    <row r="38" spans="1:38" x14ac:dyDescent="0.35">
      <c r="A38" s="26" t="s">
        <v>12</v>
      </c>
      <c r="B38" s="27"/>
      <c r="C38" s="28">
        <v>2167</v>
      </c>
      <c r="D38" s="39" t="s">
        <v>302</v>
      </c>
      <c r="E38" s="30">
        <v>208</v>
      </c>
      <c r="F38" s="31">
        <v>956826.23287978116</v>
      </c>
      <c r="G38" s="31"/>
      <c r="H38" s="31"/>
      <c r="I38" s="31">
        <f t="shared" si="6"/>
        <v>4600.1261196143323</v>
      </c>
      <c r="J38" s="31">
        <v>37518.35395733593</v>
      </c>
      <c r="K38" s="31">
        <v>0</v>
      </c>
      <c r="L38" s="31"/>
      <c r="M38" s="31"/>
      <c r="N38" s="32"/>
      <c r="O38" s="30">
        <v>197</v>
      </c>
      <c r="P38" s="33">
        <v>0</v>
      </c>
      <c r="Q38" s="31">
        <v>928467.20315068855</v>
      </c>
      <c r="R38" s="31">
        <f t="shared" si="7"/>
        <v>4713.0314880745609</v>
      </c>
      <c r="S38" s="31">
        <v>24251.718716814998</v>
      </c>
      <c r="T38" s="31">
        <v>0</v>
      </c>
      <c r="U38" s="31"/>
      <c r="V38" s="34"/>
      <c r="W38" s="34">
        <f t="shared" si="8"/>
        <v>-28359.02972909261</v>
      </c>
      <c r="X38" s="35">
        <f t="shared" si="9"/>
        <v>-2.9638641536551269E-2</v>
      </c>
      <c r="Y38" s="36">
        <f t="shared" si="10"/>
        <v>-11</v>
      </c>
      <c r="Z38" s="36">
        <f t="shared" si="11"/>
        <v>112.9053684602286</v>
      </c>
      <c r="AA38" s="35">
        <f t="shared" si="12"/>
        <v>2.4543972387803592E-2</v>
      </c>
      <c r="AB38" s="37">
        <v>1.7464128724086869E-2</v>
      </c>
      <c r="AD38" s="38">
        <f t="shared" ref="AD38:AD69" si="14">Q38-F38</f>
        <v>-28359.02972909261</v>
      </c>
      <c r="AE38" s="38">
        <f t="shared" ref="AE38:AE69" si="15">S38-J38</f>
        <v>-13266.635240520933</v>
      </c>
      <c r="AF38" s="38" t="e">
        <f>#REF!-#REF!</f>
        <v>#REF!</v>
      </c>
      <c r="AG38" s="38">
        <f t="shared" ref="AG38:AG69" si="16">U38-L38</f>
        <v>0</v>
      </c>
      <c r="AH38" s="38">
        <f t="shared" ref="AH38:AH69" si="17">T38-K38</f>
        <v>0</v>
      </c>
      <c r="AI38" s="38" t="e">
        <f t="shared" si="13"/>
        <v>#REF!</v>
      </c>
      <c r="AK38" s="60"/>
      <c r="AL38" s="61"/>
    </row>
    <row r="39" spans="1:38" x14ac:dyDescent="0.35">
      <c r="A39" s="26" t="s">
        <v>12</v>
      </c>
      <c r="B39" s="27"/>
      <c r="C39" s="28">
        <v>2025</v>
      </c>
      <c r="D39" s="29" t="s">
        <v>58</v>
      </c>
      <c r="E39" s="30">
        <v>367</v>
      </c>
      <c r="F39" s="31">
        <v>1768653.3201589833</v>
      </c>
      <c r="G39" s="31"/>
      <c r="H39" s="31"/>
      <c r="I39" s="31">
        <f t="shared" si="6"/>
        <v>4819.218856019028</v>
      </c>
      <c r="J39" s="31">
        <v>0</v>
      </c>
      <c r="K39" s="31">
        <v>0</v>
      </c>
      <c r="L39" s="31"/>
      <c r="M39" s="31"/>
      <c r="N39" s="32"/>
      <c r="O39" s="30">
        <v>357</v>
      </c>
      <c r="P39" s="33">
        <v>2</v>
      </c>
      <c r="Q39" s="31">
        <v>1777624.3481651286</v>
      </c>
      <c r="R39" s="31">
        <f t="shared" si="7"/>
        <v>4979.3399108266904</v>
      </c>
      <c r="S39" s="31">
        <v>0</v>
      </c>
      <c r="T39" s="31">
        <v>0</v>
      </c>
      <c r="U39" s="31"/>
      <c r="V39" s="34"/>
      <c r="W39" s="34">
        <f t="shared" si="8"/>
        <v>8971.028006145265</v>
      </c>
      <c r="X39" s="35">
        <f t="shared" si="9"/>
        <v>5.0722365451125739E-3</v>
      </c>
      <c r="Y39" s="36">
        <f t="shared" si="10"/>
        <v>-10</v>
      </c>
      <c r="Z39" s="36">
        <f t="shared" si="11"/>
        <v>160.1210548076624</v>
      </c>
      <c r="AA39" s="35">
        <f t="shared" si="12"/>
        <v>3.3225520481950488E-2</v>
      </c>
      <c r="AB39" s="37">
        <v>3.1304113552503177E-2</v>
      </c>
      <c r="AD39" s="38">
        <f t="shared" si="14"/>
        <v>8971.028006145265</v>
      </c>
      <c r="AE39" s="38">
        <f t="shared" si="15"/>
        <v>0</v>
      </c>
      <c r="AF39" s="38" t="e">
        <f>#REF!-#REF!</f>
        <v>#REF!</v>
      </c>
      <c r="AG39" s="38">
        <f t="shared" si="16"/>
        <v>0</v>
      </c>
      <c r="AH39" s="38">
        <f t="shared" si="17"/>
        <v>0</v>
      </c>
      <c r="AI39" s="38" t="e">
        <f t="shared" si="13"/>
        <v>#REF!</v>
      </c>
      <c r="AK39" s="60"/>
      <c r="AL39" s="61"/>
    </row>
    <row r="40" spans="1:38" x14ac:dyDescent="0.35">
      <c r="A40" s="26" t="s">
        <v>12</v>
      </c>
      <c r="B40" s="27"/>
      <c r="C40" s="28">
        <v>2018</v>
      </c>
      <c r="D40" s="39" t="s">
        <v>59</v>
      </c>
      <c r="E40" s="30">
        <v>419</v>
      </c>
      <c r="F40" s="31">
        <v>2051034.4710972703</v>
      </c>
      <c r="G40" s="31"/>
      <c r="H40" s="31"/>
      <c r="I40" s="31">
        <f t="shared" si="6"/>
        <v>4895.0703367476617</v>
      </c>
      <c r="J40" s="31">
        <v>224125.29690602678</v>
      </c>
      <c r="K40" s="31">
        <v>0</v>
      </c>
      <c r="L40" s="31"/>
      <c r="M40" s="31"/>
      <c r="N40" s="32"/>
      <c r="O40" s="30">
        <v>417</v>
      </c>
      <c r="P40" s="33">
        <v>0</v>
      </c>
      <c r="Q40" s="31">
        <v>2080233.5009302932</v>
      </c>
      <c r="R40" s="31">
        <f t="shared" si="7"/>
        <v>4988.5695465954277</v>
      </c>
      <c r="S40" s="31">
        <v>209500.3708022756</v>
      </c>
      <c r="T40" s="31">
        <v>0</v>
      </c>
      <c r="U40" s="31"/>
      <c r="V40" s="34"/>
      <c r="W40" s="34">
        <f t="shared" si="8"/>
        <v>29199.029833022971</v>
      </c>
      <c r="X40" s="35">
        <f t="shared" si="9"/>
        <v>1.4236245292065686E-2</v>
      </c>
      <c r="Y40" s="36">
        <f t="shared" si="10"/>
        <v>-2</v>
      </c>
      <c r="Z40" s="36">
        <f t="shared" si="11"/>
        <v>93.499209847765997</v>
      </c>
      <c r="AA40" s="35">
        <f t="shared" si="12"/>
        <v>1.9100687715528863E-2</v>
      </c>
      <c r="AB40" s="37">
        <v>1.8816992988566206E-2</v>
      </c>
      <c r="AD40" s="38">
        <f t="shared" si="14"/>
        <v>29199.029833022971</v>
      </c>
      <c r="AE40" s="38">
        <f t="shared" si="15"/>
        <v>-14624.926103751175</v>
      </c>
      <c r="AF40" s="38" t="e">
        <f>#REF!-#REF!</f>
        <v>#REF!</v>
      </c>
      <c r="AG40" s="38">
        <f t="shared" si="16"/>
        <v>0</v>
      </c>
      <c r="AH40" s="38">
        <f t="shared" si="17"/>
        <v>0</v>
      </c>
      <c r="AI40" s="38" t="e">
        <f t="shared" si="13"/>
        <v>#REF!</v>
      </c>
      <c r="AK40" s="60"/>
      <c r="AL40" s="61"/>
    </row>
    <row r="41" spans="1:38" x14ac:dyDescent="0.35">
      <c r="A41" s="26" t="s">
        <v>12</v>
      </c>
      <c r="B41" s="27"/>
      <c r="C41" s="28">
        <v>2008</v>
      </c>
      <c r="D41" s="39" t="s">
        <v>60</v>
      </c>
      <c r="E41" s="30">
        <v>418</v>
      </c>
      <c r="F41" s="31">
        <v>1828338.632805346</v>
      </c>
      <c r="G41" s="31"/>
      <c r="H41" s="31"/>
      <c r="I41" s="31">
        <f t="shared" si="6"/>
        <v>4374.0158679553733</v>
      </c>
      <c r="J41" s="31">
        <v>81098.632805345813</v>
      </c>
      <c r="K41" s="31">
        <v>34953.547598263438</v>
      </c>
      <c r="L41" s="31"/>
      <c r="M41" s="31"/>
      <c r="N41" s="32"/>
      <c r="O41" s="30">
        <v>419</v>
      </c>
      <c r="P41" s="33">
        <v>0</v>
      </c>
      <c r="Q41" s="31">
        <v>1866644.4709122218</v>
      </c>
      <c r="R41" s="31">
        <f t="shared" si="7"/>
        <v>4454.9987372606729</v>
      </c>
      <c r="S41" s="31">
        <v>79609.470912221819</v>
      </c>
      <c r="T41" s="31">
        <v>23575.978099632412</v>
      </c>
      <c r="U41" s="31"/>
      <c r="V41" s="34"/>
      <c r="W41" s="34">
        <f t="shared" si="8"/>
        <v>38305.838106875774</v>
      </c>
      <c r="X41" s="35">
        <f t="shared" si="9"/>
        <v>2.0951172512337246E-2</v>
      </c>
      <c r="Y41" s="36">
        <f t="shared" si="10"/>
        <v>1</v>
      </c>
      <c r="Z41" s="36">
        <f t="shared" si="11"/>
        <v>80.982869305299573</v>
      </c>
      <c r="AA41" s="35">
        <f t="shared" si="12"/>
        <v>1.8514534869109811E-2</v>
      </c>
      <c r="AB41" s="37">
        <v>1.867290002165678E-2</v>
      </c>
      <c r="AD41" s="38">
        <f t="shared" si="14"/>
        <v>38305.838106875774</v>
      </c>
      <c r="AE41" s="38">
        <f t="shared" si="15"/>
        <v>-1489.1618931239937</v>
      </c>
      <c r="AF41" s="38" t="e">
        <f>#REF!-#REF!</f>
        <v>#REF!</v>
      </c>
      <c r="AG41" s="38">
        <f t="shared" si="16"/>
        <v>0</v>
      </c>
      <c r="AH41" s="38">
        <f t="shared" si="17"/>
        <v>-11377.569498631026</v>
      </c>
      <c r="AI41" s="38" t="e">
        <f t="shared" si="13"/>
        <v>#REF!</v>
      </c>
      <c r="AK41" s="60"/>
      <c r="AL41" s="61"/>
    </row>
    <row r="42" spans="1:38" x14ac:dyDescent="0.35">
      <c r="A42" s="26" t="s">
        <v>12</v>
      </c>
      <c r="B42" s="27"/>
      <c r="C42" s="28">
        <v>3028</v>
      </c>
      <c r="D42" s="29" t="s">
        <v>61</v>
      </c>
      <c r="E42" s="30">
        <v>210</v>
      </c>
      <c r="F42" s="31">
        <v>877800</v>
      </c>
      <c r="G42" s="31"/>
      <c r="H42" s="31"/>
      <c r="I42" s="31">
        <f t="shared" si="6"/>
        <v>4180</v>
      </c>
      <c r="J42" s="31">
        <v>0</v>
      </c>
      <c r="K42" s="31">
        <v>31123.172707751892</v>
      </c>
      <c r="L42" s="31"/>
      <c r="M42" s="31"/>
      <c r="N42" s="32"/>
      <c r="O42" s="30">
        <v>208</v>
      </c>
      <c r="P42" s="33">
        <v>0</v>
      </c>
      <c r="Q42" s="31">
        <v>887120</v>
      </c>
      <c r="R42" s="31">
        <f t="shared" si="7"/>
        <v>4265</v>
      </c>
      <c r="S42" s="31">
        <v>0</v>
      </c>
      <c r="T42" s="31">
        <v>22635.082104163303</v>
      </c>
      <c r="U42" s="31"/>
      <c r="V42" s="34"/>
      <c r="W42" s="34">
        <f t="shared" si="8"/>
        <v>9320</v>
      </c>
      <c r="X42" s="35">
        <f t="shared" si="9"/>
        <v>1.0617452722715859E-2</v>
      </c>
      <c r="Y42" s="36">
        <f t="shared" si="10"/>
        <v>-2</v>
      </c>
      <c r="Z42" s="36">
        <f t="shared" si="11"/>
        <v>85</v>
      </c>
      <c r="AA42" s="35">
        <f t="shared" si="12"/>
        <v>2.0334928229664984E-2</v>
      </c>
      <c r="AB42" s="37">
        <v>2.0334928229664984E-2</v>
      </c>
      <c r="AD42" s="38">
        <f t="shared" si="14"/>
        <v>9320</v>
      </c>
      <c r="AE42" s="38">
        <f t="shared" si="15"/>
        <v>0</v>
      </c>
      <c r="AF42" s="38" t="e">
        <f>#REF!-#REF!</f>
        <v>#REF!</v>
      </c>
      <c r="AG42" s="38">
        <f t="shared" si="16"/>
        <v>0</v>
      </c>
      <c r="AH42" s="38">
        <f t="shared" si="17"/>
        <v>-8488.0906035885891</v>
      </c>
      <c r="AI42" s="38" t="e">
        <f t="shared" si="13"/>
        <v>#REF!</v>
      </c>
      <c r="AK42" s="60"/>
      <c r="AL42" s="61"/>
    </row>
    <row r="43" spans="1:38" x14ac:dyDescent="0.35">
      <c r="A43" s="26" t="s">
        <v>12</v>
      </c>
      <c r="B43" s="27" t="s">
        <v>62</v>
      </c>
      <c r="C43" s="28">
        <v>2147</v>
      </c>
      <c r="D43" s="39" t="s">
        <v>63</v>
      </c>
      <c r="E43" s="30">
        <v>207</v>
      </c>
      <c r="F43" s="31">
        <v>873611.04672838259</v>
      </c>
      <c r="G43" s="31"/>
      <c r="H43" s="31"/>
      <c r="I43" s="31">
        <f t="shared" si="6"/>
        <v>4220.3432209100611</v>
      </c>
      <c r="J43" s="31">
        <v>8351.046728382702</v>
      </c>
      <c r="K43" s="31">
        <v>10770.938280905761</v>
      </c>
      <c r="L43" s="31"/>
      <c r="M43" s="31"/>
      <c r="N43" s="32"/>
      <c r="O43" s="30">
        <v>212</v>
      </c>
      <c r="P43" s="33">
        <v>0</v>
      </c>
      <c r="Q43" s="31">
        <v>907191.60103683779</v>
      </c>
      <c r="R43" s="31">
        <f t="shared" si="7"/>
        <v>4279.2056652681031</v>
      </c>
      <c r="S43" s="31">
        <v>3011.6010368379066</v>
      </c>
      <c r="T43" s="31">
        <v>4489.4381583870017</v>
      </c>
      <c r="U43" s="31"/>
      <c r="V43" s="34"/>
      <c r="W43" s="34">
        <f t="shared" si="8"/>
        <v>33580.554308455205</v>
      </c>
      <c r="X43" s="35">
        <f t="shared" si="9"/>
        <v>3.8438793138218852E-2</v>
      </c>
      <c r="Y43" s="36">
        <f t="shared" si="10"/>
        <v>5</v>
      </c>
      <c r="Z43" s="36">
        <f t="shared" si="11"/>
        <v>58.862444358042012</v>
      </c>
      <c r="AA43" s="35">
        <f t="shared" si="12"/>
        <v>1.3947312167977843E-2</v>
      </c>
      <c r="AB43" s="37">
        <v>1.7222576146344704E-2</v>
      </c>
      <c r="AD43" s="38">
        <f t="shared" si="14"/>
        <v>33580.554308455205</v>
      </c>
      <c r="AE43" s="38">
        <f t="shared" si="15"/>
        <v>-5339.4456915447954</v>
      </c>
      <c r="AF43" s="38" t="e">
        <f>#REF!-#REF!</f>
        <v>#REF!</v>
      </c>
      <c r="AG43" s="38">
        <f t="shared" si="16"/>
        <v>0</v>
      </c>
      <c r="AH43" s="38">
        <f t="shared" si="17"/>
        <v>-6281.5001225187589</v>
      </c>
      <c r="AI43" s="38" t="e">
        <f t="shared" si="13"/>
        <v>#REF!</v>
      </c>
      <c r="AK43" s="60"/>
      <c r="AL43" s="61"/>
    </row>
    <row r="44" spans="1:38" x14ac:dyDescent="0.35">
      <c r="A44" s="26" t="s">
        <v>12</v>
      </c>
      <c r="B44" s="27" t="s">
        <v>64</v>
      </c>
      <c r="C44" s="28">
        <v>2120</v>
      </c>
      <c r="D44" s="29" t="s">
        <v>303</v>
      </c>
      <c r="E44" s="30">
        <v>399</v>
      </c>
      <c r="F44" s="31">
        <v>1864497.6806847434</v>
      </c>
      <c r="G44" s="31"/>
      <c r="H44" s="31"/>
      <c r="I44" s="31">
        <f t="shared" si="6"/>
        <v>4672.926518006876</v>
      </c>
      <c r="J44" s="31">
        <v>22331.506022371119</v>
      </c>
      <c r="K44" s="31">
        <v>0</v>
      </c>
      <c r="L44" s="31"/>
      <c r="M44" s="31"/>
      <c r="N44" s="32"/>
      <c r="O44" s="30">
        <v>387</v>
      </c>
      <c r="P44" s="33">
        <v>0</v>
      </c>
      <c r="Q44" s="31">
        <v>1849964.9844065187</v>
      </c>
      <c r="R44" s="31">
        <f t="shared" si="7"/>
        <v>4780.2712775362243</v>
      </c>
      <c r="S44" s="31">
        <v>0</v>
      </c>
      <c r="T44" s="31">
        <v>0</v>
      </c>
      <c r="U44" s="31"/>
      <c r="V44" s="34"/>
      <c r="W44" s="34">
        <f t="shared" si="8"/>
        <v>-14532.696278224699</v>
      </c>
      <c r="X44" s="35">
        <f t="shared" si="9"/>
        <v>-7.7944297967094123E-3</v>
      </c>
      <c r="Y44" s="36">
        <f t="shared" si="10"/>
        <v>-12</v>
      </c>
      <c r="Z44" s="36">
        <f t="shared" si="11"/>
        <v>107.34475952934827</v>
      </c>
      <c r="AA44" s="35">
        <f t="shared" si="12"/>
        <v>2.2971634395640761E-2</v>
      </c>
      <c r="AB44" s="37">
        <v>2.0954017453815865E-2</v>
      </c>
      <c r="AD44" s="38">
        <f t="shared" si="14"/>
        <v>-14532.696278224699</v>
      </c>
      <c r="AE44" s="38">
        <f t="shared" si="15"/>
        <v>-22331.506022371119</v>
      </c>
      <c r="AF44" s="38" t="e">
        <f>#REF!-#REF!</f>
        <v>#REF!</v>
      </c>
      <c r="AG44" s="38">
        <f t="shared" si="16"/>
        <v>0</v>
      </c>
      <c r="AH44" s="38">
        <f t="shared" si="17"/>
        <v>0</v>
      </c>
      <c r="AI44" s="38" t="e">
        <f t="shared" si="13"/>
        <v>#REF!</v>
      </c>
      <c r="AK44" s="60"/>
      <c r="AL44" s="61"/>
    </row>
    <row r="45" spans="1:38" x14ac:dyDescent="0.35">
      <c r="A45" s="26" t="s">
        <v>12</v>
      </c>
      <c r="B45" s="27" t="s">
        <v>65</v>
      </c>
      <c r="C45" s="28">
        <v>2113</v>
      </c>
      <c r="D45" s="29" t="s">
        <v>66</v>
      </c>
      <c r="E45" s="30">
        <v>520</v>
      </c>
      <c r="F45" s="31">
        <v>2173600</v>
      </c>
      <c r="G45" s="31"/>
      <c r="H45" s="31"/>
      <c r="I45" s="31">
        <f t="shared" si="6"/>
        <v>4180</v>
      </c>
      <c r="J45" s="31">
        <v>0</v>
      </c>
      <c r="K45" s="31">
        <v>271363.04690325656</v>
      </c>
      <c r="L45" s="31"/>
      <c r="M45" s="31"/>
      <c r="N45" s="32"/>
      <c r="O45" s="30">
        <v>520</v>
      </c>
      <c r="P45" s="33">
        <v>0</v>
      </c>
      <c r="Q45" s="31">
        <v>2217800</v>
      </c>
      <c r="R45" s="31">
        <f t="shared" si="7"/>
        <v>4265</v>
      </c>
      <c r="S45" s="31">
        <v>0</v>
      </c>
      <c r="T45" s="31">
        <v>259268.08838776761</v>
      </c>
      <c r="U45" s="31"/>
      <c r="V45" s="34"/>
      <c r="W45" s="34">
        <f t="shared" si="8"/>
        <v>44200</v>
      </c>
      <c r="X45" s="35">
        <f t="shared" si="9"/>
        <v>2.0334928229664984E-2</v>
      </c>
      <c r="Y45" s="36">
        <f t="shared" si="10"/>
        <v>0</v>
      </c>
      <c r="Z45" s="36">
        <f t="shared" si="11"/>
        <v>85</v>
      </c>
      <c r="AA45" s="35">
        <f t="shared" si="12"/>
        <v>2.0334928229664984E-2</v>
      </c>
      <c r="AB45" s="37">
        <v>2.0334928229664984E-2</v>
      </c>
      <c r="AD45" s="38">
        <f t="shared" si="14"/>
        <v>44200</v>
      </c>
      <c r="AE45" s="38">
        <f t="shared" si="15"/>
        <v>0</v>
      </c>
      <c r="AF45" s="38" t="e">
        <f>#REF!-#REF!</f>
        <v>#REF!</v>
      </c>
      <c r="AG45" s="38">
        <f t="shared" si="16"/>
        <v>0</v>
      </c>
      <c r="AH45" s="38">
        <f t="shared" si="17"/>
        <v>-12094.95851548895</v>
      </c>
      <c r="AI45" s="38" t="e">
        <f t="shared" si="13"/>
        <v>#REF!</v>
      </c>
      <c r="AK45" s="60"/>
      <c r="AL45" s="61"/>
    </row>
    <row r="46" spans="1:38" x14ac:dyDescent="0.35">
      <c r="A46" s="26" t="s">
        <v>12</v>
      </c>
      <c r="B46" s="27" t="s">
        <v>67</v>
      </c>
      <c r="C46" s="28">
        <v>2103</v>
      </c>
      <c r="D46" s="39" t="s">
        <v>68</v>
      </c>
      <c r="E46" s="30">
        <v>210</v>
      </c>
      <c r="F46" s="31">
        <v>1116957.7111902204</v>
      </c>
      <c r="G46" s="31"/>
      <c r="H46" s="31"/>
      <c r="I46" s="31">
        <f t="shared" si="6"/>
        <v>5318.8462437629541</v>
      </c>
      <c r="J46" s="31">
        <v>28718.361308419728</v>
      </c>
      <c r="K46" s="31">
        <v>0</v>
      </c>
      <c r="L46" s="31"/>
      <c r="M46" s="31"/>
      <c r="N46" s="32"/>
      <c r="O46" s="30">
        <v>209</v>
      </c>
      <c r="P46" s="33">
        <v>0</v>
      </c>
      <c r="Q46" s="31">
        <v>1132034.5197813867</v>
      </c>
      <c r="R46" s="31">
        <f t="shared" si="7"/>
        <v>5416.4331090018504</v>
      </c>
      <c r="S46" s="31">
        <v>15713.378591582878</v>
      </c>
      <c r="T46" s="31">
        <v>0</v>
      </c>
      <c r="U46" s="31"/>
      <c r="V46" s="34"/>
      <c r="W46" s="34">
        <f t="shared" si="8"/>
        <v>15076.808591166278</v>
      </c>
      <c r="X46" s="35">
        <f t="shared" si="9"/>
        <v>1.3498101530720064E-2</v>
      </c>
      <c r="Y46" s="36">
        <f t="shared" si="10"/>
        <v>-1</v>
      </c>
      <c r="Z46" s="36">
        <f t="shared" si="11"/>
        <v>97.58686523889628</v>
      </c>
      <c r="AA46" s="35">
        <f t="shared" si="12"/>
        <v>1.8347374743785672E-2</v>
      </c>
      <c r="AB46" s="37">
        <v>1.7827681266988415E-2</v>
      </c>
      <c r="AD46" s="38">
        <f t="shared" si="14"/>
        <v>15076.808591166278</v>
      </c>
      <c r="AE46" s="38">
        <f t="shared" si="15"/>
        <v>-13004.98271683685</v>
      </c>
      <c r="AF46" s="38" t="e">
        <f>#REF!-#REF!</f>
        <v>#REF!</v>
      </c>
      <c r="AG46" s="38">
        <f t="shared" si="16"/>
        <v>0</v>
      </c>
      <c r="AH46" s="38">
        <f t="shared" si="17"/>
        <v>0</v>
      </c>
      <c r="AI46" s="38" t="e">
        <f t="shared" si="13"/>
        <v>#REF!</v>
      </c>
      <c r="AK46" s="60"/>
      <c r="AL46" s="61"/>
    </row>
    <row r="47" spans="1:38" x14ac:dyDescent="0.35">
      <c r="A47" s="26" t="s">
        <v>12</v>
      </c>
      <c r="B47" s="27" t="s">
        <v>69</v>
      </c>
      <c r="C47" s="28">
        <v>2084</v>
      </c>
      <c r="D47" s="29" t="s">
        <v>70</v>
      </c>
      <c r="E47" s="30">
        <v>402</v>
      </c>
      <c r="F47" s="31">
        <v>1962440.5856004355</v>
      </c>
      <c r="G47" s="31"/>
      <c r="H47" s="31"/>
      <c r="I47" s="31">
        <f t="shared" si="6"/>
        <v>4881.692999006058</v>
      </c>
      <c r="J47" s="31">
        <v>10490.463953245431</v>
      </c>
      <c r="K47" s="31">
        <v>0</v>
      </c>
      <c r="L47" s="31"/>
      <c r="M47" s="31"/>
      <c r="N47" s="32"/>
      <c r="O47" s="30">
        <v>387</v>
      </c>
      <c r="P47" s="33">
        <v>2</v>
      </c>
      <c r="Q47" s="31">
        <v>1948048.0667981347</v>
      </c>
      <c r="R47" s="31">
        <f t="shared" si="7"/>
        <v>5033.715934878901</v>
      </c>
      <c r="S47" s="31">
        <v>0</v>
      </c>
      <c r="T47" s="31">
        <v>0</v>
      </c>
      <c r="U47" s="31"/>
      <c r="V47" s="34"/>
      <c r="W47" s="34">
        <f t="shared" si="8"/>
        <v>-14392.518802300794</v>
      </c>
      <c r="X47" s="35">
        <f t="shared" si="9"/>
        <v>-7.3339895780321074E-3</v>
      </c>
      <c r="Y47" s="36">
        <f t="shared" si="10"/>
        <v>-15</v>
      </c>
      <c r="Z47" s="36">
        <f t="shared" si="11"/>
        <v>152.02293587284294</v>
      </c>
      <c r="AA47" s="35">
        <f t="shared" si="12"/>
        <v>3.1141437182509391E-2</v>
      </c>
      <c r="AB47" s="37">
        <v>2.8745286863253616E-2</v>
      </c>
      <c r="AD47" s="38">
        <f t="shared" si="14"/>
        <v>-14392.518802300794</v>
      </c>
      <c r="AE47" s="38">
        <f t="shared" si="15"/>
        <v>-10490.463953245431</v>
      </c>
      <c r="AF47" s="38" t="e">
        <f>#REF!-#REF!</f>
        <v>#REF!</v>
      </c>
      <c r="AG47" s="38">
        <f t="shared" si="16"/>
        <v>0</v>
      </c>
      <c r="AH47" s="38">
        <f t="shared" si="17"/>
        <v>0</v>
      </c>
      <c r="AI47" s="38" t="e">
        <f t="shared" si="13"/>
        <v>#REF!</v>
      </c>
      <c r="AK47" s="60"/>
      <c r="AL47" s="61"/>
    </row>
    <row r="48" spans="1:38" x14ac:dyDescent="0.35">
      <c r="A48" s="26" t="s">
        <v>12</v>
      </c>
      <c r="B48" s="27"/>
      <c r="C48" s="28">
        <v>2183</v>
      </c>
      <c r="D48" s="29" t="s">
        <v>71</v>
      </c>
      <c r="E48" s="30">
        <v>422</v>
      </c>
      <c r="F48" s="31">
        <v>1977890.7023004629</v>
      </c>
      <c r="G48" s="31"/>
      <c r="H48" s="31"/>
      <c r="I48" s="31">
        <f t="shared" si="6"/>
        <v>4686.9447921811916</v>
      </c>
      <c r="J48" s="31">
        <v>4065.8994878074154</v>
      </c>
      <c r="K48" s="31">
        <v>0</v>
      </c>
      <c r="L48" s="31"/>
      <c r="M48" s="31"/>
      <c r="N48" s="32"/>
      <c r="O48" s="30">
        <v>418</v>
      </c>
      <c r="P48" s="33">
        <v>1</v>
      </c>
      <c r="Q48" s="31">
        <v>2012472.2251505258</v>
      </c>
      <c r="R48" s="31">
        <f t="shared" si="7"/>
        <v>4814.5268544270948</v>
      </c>
      <c r="S48" s="31">
        <v>0</v>
      </c>
      <c r="T48" s="31">
        <v>0</v>
      </c>
      <c r="U48" s="31"/>
      <c r="V48" s="34"/>
      <c r="W48" s="34">
        <f t="shared" si="8"/>
        <v>34581.522850062931</v>
      </c>
      <c r="X48" s="35">
        <f t="shared" si="9"/>
        <v>1.7484041362771707E-2</v>
      </c>
      <c r="Y48" s="36">
        <f t="shared" si="10"/>
        <v>-4</v>
      </c>
      <c r="Z48" s="36">
        <f t="shared" si="11"/>
        <v>127.58206224590322</v>
      </c>
      <c r="AA48" s="35">
        <f t="shared" si="12"/>
        <v>2.7220730753803046E-2</v>
      </c>
      <c r="AB48" s="37">
        <v>2.6633766432957895E-2</v>
      </c>
      <c r="AD48" s="38">
        <f t="shared" si="14"/>
        <v>34581.522850062931</v>
      </c>
      <c r="AE48" s="38">
        <f t="shared" si="15"/>
        <v>-4065.8994878074154</v>
      </c>
      <c r="AF48" s="38" t="e">
        <f>#REF!-#REF!</f>
        <v>#REF!</v>
      </c>
      <c r="AG48" s="38">
        <f t="shared" si="16"/>
        <v>0</v>
      </c>
      <c r="AH48" s="38">
        <f t="shared" si="17"/>
        <v>0</v>
      </c>
      <c r="AI48" s="38" t="e">
        <f t="shared" si="13"/>
        <v>#REF!</v>
      </c>
      <c r="AK48" s="60"/>
      <c r="AL48" s="61"/>
    </row>
    <row r="49" spans="1:38" x14ac:dyDescent="0.35">
      <c r="A49" s="26" t="s">
        <v>12</v>
      </c>
      <c r="B49" s="27" t="s">
        <v>72</v>
      </c>
      <c r="C49" s="28">
        <v>2065</v>
      </c>
      <c r="D49" s="39" t="s">
        <v>304</v>
      </c>
      <c r="E49" s="30">
        <v>342</v>
      </c>
      <c r="F49" s="31">
        <v>1768323.5411348543</v>
      </c>
      <c r="G49" s="31"/>
      <c r="H49" s="31"/>
      <c r="I49" s="31">
        <f t="shared" si="6"/>
        <v>5170.5366699849537</v>
      </c>
      <c r="J49" s="31">
        <v>49542.185024067527</v>
      </c>
      <c r="K49" s="31">
        <v>0</v>
      </c>
      <c r="L49" s="31"/>
      <c r="M49" s="31"/>
      <c r="N49" s="32"/>
      <c r="O49" s="30">
        <v>327</v>
      </c>
      <c r="P49" s="33">
        <v>0</v>
      </c>
      <c r="Q49" s="31">
        <v>1727581.8599467818</v>
      </c>
      <c r="R49" s="31">
        <f t="shared" si="7"/>
        <v>5283.1249539656937</v>
      </c>
      <c r="S49" s="31">
        <v>16076.626195705496</v>
      </c>
      <c r="T49" s="31">
        <v>0</v>
      </c>
      <c r="U49" s="31"/>
      <c r="V49" s="34"/>
      <c r="W49" s="34">
        <f t="shared" si="8"/>
        <v>-40741.681188072544</v>
      </c>
      <c r="X49" s="35">
        <f t="shared" si="9"/>
        <v>-2.3039721091947851E-2</v>
      </c>
      <c r="Y49" s="36">
        <f t="shared" si="10"/>
        <v>-15</v>
      </c>
      <c r="Z49" s="36">
        <f t="shared" si="11"/>
        <v>112.58828398074002</v>
      </c>
      <c r="AA49" s="35">
        <f t="shared" si="12"/>
        <v>2.1774970601082133E-2</v>
      </c>
      <c r="AB49" s="37">
        <v>1.8627859606255903E-2</v>
      </c>
      <c r="AD49" s="38">
        <f t="shared" si="14"/>
        <v>-40741.681188072544</v>
      </c>
      <c r="AE49" s="38">
        <f t="shared" si="15"/>
        <v>-33465.558828362031</v>
      </c>
      <c r="AF49" s="38" t="e">
        <f>#REF!-#REF!</f>
        <v>#REF!</v>
      </c>
      <c r="AG49" s="38">
        <f t="shared" si="16"/>
        <v>0</v>
      </c>
      <c r="AH49" s="38">
        <f t="shared" si="17"/>
        <v>0</v>
      </c>
      <c r="AI49" s="38" t="e">
        <f t="shared" si="13"/>
        <v>#REF!</v>
      </c>
      <c r="AK49" s="60"/>
      <c r="AL49" s="61"/>
    </row>
    <row r="50" spans="1:38" x14ac:dyDescent="0.35">
      <c r="A50" s="26" t="s">
        <v>12</v>
      </c>
      <c r="B50" s="27"/>
      <c r="C50" s="28">
        <v>2007</v>
      </c>
      <c r="D50" s="39" t="s">
        <v>73</v>
      </c>
      <c r="E50" s="30">
        <v>394</v>
      </c>
      <c r="F50" s="31">
        <v>1885226.5023184982</v>
      </c>
      <c r="G50" s="31"/>
      <c r="H50" s="31"/>
      <c r="I50" s="31">
        <f t="shared" si="6"/>
        <v>4784.8388383718229</v>
      </c>
      <c r="J50" s="31">
        <v>61355.382037840085</v>
      </c>
      <c r="K50" s="31">
        <v>0</v>
      </c>
      <c r="L50" s="31"/>
      <c r="M50" s="31"/>
      <c r="N50" s="32"/>
      <c r="O50" s="30">
        <v>384</v>
      </c>
      <c r="P50" s="33">
        <v>4</v>
      </c>
      <c r="Q50" s="31">
        <v>1856574.2043397205</v>
      </c>
      <c r="R50" s="31">
        <f t="shared" si="7"/>
        <v>4834.8286571346889</v>
      </c>
      <c r="S50" s="31">
        <v>11223.135262266966</v>
      </c>
      <c r="T50" s="31">
        <v>0</v>
      </c>
      <c r="U50" s="31"/>
      <c r="V50" s="34"/>
      <c r="W50" s="34">
        <f t="shared" si="8"/>
        <v>-28652.297978777671</v>
      </c>
      <c r="X50" s="35">
        <f t="shared" si="9"/>
        <v>-1.5198331841579926E-2</v>
      </c>
      <c r="Y50" s="36">
        <f t="shared" si="10"/>
        <v>-10</v>
      </c>
      <c r="Z50" s="36">
        <f t="shared" si="11"/>
        <v>49.98981876286598</v>
      </c>
      <c r="AA50" s="35">
        <f t="shared" si="12"/>
        <v>1.0447544933378961E-2</v>
      </c>
      <c r="AB50" s="37">
        <v>1.8712946079945336E-2</v>
      </c>
      <c r="AD50" s="38">
        <f t="shared" si="14"/>
        <v>-28652.297978777671</v>
      </c>
      <c r="AE50" s="38">
        <f t="shared" si="15"/>
        <v>-50132.24677557312</v>
      </c>
      <c r="AF50" s="38" t="e">
        <f>#REF!-#REF!</f>
        <v>#REF!</v>
      </c>
      <c r="AG50" s="38">
        <f t="shared" si="16"/>
        <v>0</v>
      </c>
      <c r="AH50" s="38">
        <f t="shared" si="17"/>
        <v>0</v>
      </c>
      <c r="AI50" s="38" t="e">
        <f t="shared" si="13"/>
        <v>#REF!</v>
      </c>
      <c r="AK50" s="60"/>
      <c r="AL50" s="61"/>
    </row>
    <row r="51" spans="1:38" x14ac:dyDescent="0.35">
      <c r="A51" s="26" t="s">
        <v>12</v>
      </c>
      <c r="B51" s="27" t="s">
        <v>74</v>
      </c>
      <c r="C51" s="28">
        <v>5201</v>
      </c>
      <c r="D51" s="39" t="s">
        <v>75</v>
      </c>
      <c r="E51" s="30">
        <v>206</v>
      </c>
      <c r="F51" s="31">
        <v>876286.52990731539</v>
      </c>
      <c r="G51" s="31"/>
      <c r="H51" s="31"/>
      <c r="I51" s="31">
        <f t="shared" si="6"/>
        <v>4253.8181063461916</v>
      </c>
      <c r="J51" s="31">
        <v>15206.529907315504</v>
      </c>
      <c r="K51" s="31">
        <v>6523.0187750821278</v>
      </c>
      <c r="L51" s="31"/>
      <c r="M51" s="31"/>
      <c r="N51" s="32"/>
      <c r="O51" s="30">
        <v>208</v>
      </c>
      <c r="P51" s="33">
        <v>0</v>
      </c>
      <c r="Q51" s="31">
        <v>898862.24578570889</v>
      </c>
      <c r="R51" s="31">
        <f t="shared" si="7"/>
        <v>4321.4531047389846</v>
      </c>
      <c r="S51" s="31">
        <v>11742.245785708888</v>
      </c>
      <c r="T51" s="31">
        <v>357.23089395045827</v>
      </c>
      <c r="U51" s="31"/>
      <c r="V51" s="34"/>
      <c r="W51" s="34">
        <f t="shared" si="8"/>
        <v>22575.715878393501</v>
      </c>
      <c r="X51" s="35">
        <f t="shared" si="9"/>
        <v>2.5762938385896827E-2</v>
      </c>
      <c r="Y51" s="36">
        <f t="shared" si="10"/>
        <v>2</v>
      </c>
      <c r="Z51" s="36">
        <f t="shared" si="11"/>
        <v>67.634998392793023</v>
      </c>
      <c r="AA51" s="35">
        <f t="shared" si="12"/>
        <v>1.5899833209109149E-2</v>
      </c>
      <c r="AB51" s="37">
        <v>1.7231056193164562E-2</v>
      </c>
      <c r="AD51" s="38">
        <f t="shared" si="14"/>
        <v>22575.715878393501</v>
      </c>
      <c r="AE51" s="38">
        <f t="shared" si="15"/>
        <v>-3464.2841216066154</v>
      </c>
      <c r="AF51" s="38" t="e">
        <f>#REF!-#REF!</f>
        <v>#REF!</v>
      </c>
      <c r="AG51" s="38">
        <f t="shared" si="16"/>
        <v>0</v>
      </c>
      <c r="AH51" s="38">
        <f t="shared" si="17"/>
        <v>-6165.7878811316696</v>
      </c>
      <c r="AI51" s="38" t="e">
        <f t="shared" si="13"/>
        <v>#REF!</v>
      </c>
      <c r="AK51" s="60"/>
      <c r="AL51" s="61"/>
    </row>
    <row r="52" spans="1:38" x14ac:dyDescent="0.35">
      <c r="A52" s="26" t="s">
        <v>12</v>
      </c>
      <c r="B52" s="27" t="s">
        <v>76</v>
      </c>
      <c r="C52" s="28">
        <v>2027</v>
      </c>
      <c r="D52" s="29" t="s">
        <v>77</v>
      </c>
      <c r="E52" s="30">
        <v>385</v>
      </c>
      <c r="F52" s="31">
        <v>1744052.1790858267</v>
      </c>
      <c r="G52" s="31"/>
      <c r="H52" s="31"/>
      <c r="I52" s="31">
        <f t="shared" si="6"/>
        <v>4530.0056599631862</v>
      </c>
      <c r="J52" s="31">
        <v>0</v>
      </c>
      <c r="K52" s="31">
        <v>0</v>
      </c>
      <c r="L52" s="31"/>
      <c r="M52" s="31"/>
      <c r="N52" s="32"/>
      <c r="O52" s="30">
        <v>377</v>
      </c>
      <c r="P52" s="33">
        <v>0</v>
      </c>
      <c r="Q52" s="31">
        <v>1761508.9746094386</v>
      </c>
      <c r="R52" s="31">
        <f t="shared" si="7"/>
        <v>4672.4375984335238</v>
      </c>
      <c r="S52" s="31">
        <v>0</v>
      </c>
      <c r="T52" s="31">
        <v>0</v>
      </c>
      <c r="U52" s="31"/>
      <c r="V52" s="34"/>
      <c r="W52" s="34">
        <f t="shared" si="8"/>
        <v>17456.795523611829</v>
      </c>
      <c r="X52" s="35">
        <f t="shared" si="9"/>
        <v>1.0009330989604992E-2</v>
      </c>
      <c r="Y52" s="36">
        <f t="shared" si="10"/>
        <v>-8</v>
      </c>
      <c r="Z52" s="36">
        <f t="shared" si="11"/>
        <v>142.43193847033763</v>
      </c>
      <c r="AA52" s="35">
        <f t="shared" si="12"/>
        <v>3.1441889737394924E-2</v>
      </c>
      <c r="AB52" s="37">
        <v>2.9965777281135475E-2</v>
      </c>
      <c r="AD52" s="38">
        <f t="shared" si="14"/>
        <v>17456.795523611829</v>
      </c>
      <c r="AE52" s="38">
        <f t="shared" si="15"/>
        <v>0</v>
      </c>
      <c r="AF52" s="38" t="e">
        <f>#REF!-#REF!</f>
        <v>#REF!</v>
      </c>
      <c r="AG52" s="38">
        <f t="shared" si="16"/>
        <v>0</v>
      </c>
      <c r="AH52" s="38">
        <f t="shared" si="17"/>
        <v>0</v>
      </c>
      <c r="AI52" s="38" t="e">
        <f t="shared" si="13"/>
        <v>#REF!</v>
      </c>
      <c r="AK52" s="60"/>
      <c r="AL52" s="61"/>
    </row>
    <row r="53" spans="1:38" x14ac:dyDescent="0.35">
      <c r="A53" s="26" t="s">
        <v>12</v>
      </c>
      <c r="B53" s="27" t="s">
        <v>78</v>
      </c>
      <c r="C53" s="28">
        <v>2182</v>
      </c>
      <c r="D53" s="29" t="s">
        <v>79</v>
      </c>
      <c r="E53" s="30">
        <v>419</v>
      </c>
      <c r="F53" s="31">
        <v>1954165.2874893607</v>
      </c>
      <c r="G53" s="31"/>
      <c r="H53" s="31"/>
      <c r="I53" s="31">
        <f t="shared" si="6"/>
        <v>4663.8789677550376</v>
      </c>
      <c r="J53" s="31">
        <v>0</v>
      </c>
      <c r="K53" s="31">
        <v>0</v>
      </c>
      <c r="L53" s="31"/>
      <c r="M53" s="31"/>
      <c r="N53" s="32"/>
      <c r="O53" s="30">
        <v>419</v>
      </c>
      <c r="P53" s="33">
        <v>0</v>
      </c>
      <c r="Q53" s="31">
        <v>2011212.7711148236</v>
      </c>
      <c r="R53" s="31">
        <f t="shared" si="7"/>
        <v>4800.0304799876458</v>
      </c>
      <c r="S53" s="31">
        <v>0</v>
      </c>
      <c r="T53" s="31">
        <v>0</v>
      </c>
      <c r="U53" s="31"/>
      <c r="V53" s="34"/>
      <c r="W53" s="34">
        <f t="shared" si="8"/>
        <v>57047.483625462977</v>
      </c>
      <c r="X53" s="35">
        <f t="shared" si="9"/>
        <v>2.919276275690863E-2</v>
      </c>
      <c r="Y53" s="36">
        <f t="shared" si="10"/>
        <v>0</v>
      </c>
      <c r="Z53" s="36">
        <f t="shared" si="11"/>
        <v>136.15151223260818</v>
      </c>
      <c r="AA53" s="35">
        <f t="shared" si="12"/>
        <v>2.9192762756908408E-2</v>
      </c>
      <c r="AB53" s="37">
        <v>2.9192762756883761E-2</v>
      </c>
      <c r="AD53" s="38">
        <f t="shared" si="14"/>
        <v>57047.483625462977</v>
      </c>
      <c r="AE53" s="38">
        <f t="shared" si="15"/>
        <v>0</v>
      </c>
      <c r="AF53" s="38" t="e">
        <f>#REF!-#REF!</f>
        <v>#REF!</v>
      </c>
      <c r="AG53" s="38">
        <f t="shared" si="16"/>
        <v>0</v>
      </c>
      <c r="AH53" s="38">
        <f t="shared" si="17"/>
        <v>0</v>
      </c>
      <c r="AI53" s="38" t="e">
        <f t="shared" si="13"/>
        <v>#REF!</v>
      </c>
      <c r="AK53" s="60"/>
      <c r="AL53" s="61"/>
    </row>
    <row r="54" spans="1:38" x14ac:dyDescent="0.35">
      <c r="A54" s="26" t="s">
        <v>12</v>
      </c>
      <c r="B54" s="27" t="s">
        <v>80</v>
      </c>
      <c r="C54" s="28">
        <v>2157</v>
      </c>
      <c r="D54" s="39" t="s">
        <v>81</v>
      </c>
      <c r="E54" s="30">
        <v>178</v>
      </c>
      <c r="F54" s="31">
        <v>896846.51371672528</v>
      </c>
      <c r="G54" s="31"/>
      <c r="H54" s="31"/>
      <c r="I54" s="31">
        <f t="shared" si="6"/>
        <v>5038.4635602063217</v>
      </c>
      <c r="J54" s="31">
        <v>40369.782151800464</v>
      </c>
      <c r="K54" s="31">
        <v>0</v>
      </c>
      <c r="L54" s="31"/>
      <c r="M54" s="31"/>
      <c r="N54" s="32"/>
      <c r="O54" s="30">
        <v>176</v>
      </c>
      <c r="P54" s="33">
        <v>0</v>
      </c>
      <c r="Q54" s="31">
        <v>903468.99237228383</v>
      </c>
      <c r="R54" s="31">
        <f t="shared" si="7"/>
        <v>5133.3465475697949</v>
      </c>
      <c r="S54" s="31">
        <v>28830.670655258815</v>
      </c>
      <c r="T54" s="31">
        <v>0</v>
      </c>
      <c r="U54" s="31"/>
      <c r="V54" s="34"/>
      <c r="W54" s="34">
        <f t="shared" si="8"/>
        <v>6622.4786555585451</v>
      </c>
      <c r="X54" s="35">
        <f t="shared" si="9"/>
        <v>7.3841828610266003E-3</v>
      </c>
      <c r="Y54" s="36">
        <f t="shared" si="10"/>
        <v>-2</v>
      </c>
      <c r="Z54" s="36">
        <f t="shared" si="11"/>
        <v>94.882987363473148</v>
      </c>
      <c r="AA54" s="35">
        <f t="shared" si="12"/>
        <v>1.883173039353836E-2</v>
      </c>
      <c r="AB54" s="37">
        <v>1.7294533542930868E-2</v>
      </c>
      <c r="AD54" s="38">
        <f t="shared" si="14"/>
        <v>6622.4786555585451</v>
      </c>
      <c r="AE54" s="38">
        <f t="shared" si="15"/>
        <v>-11539.111496541649</v>
      </c>
      <c r="AF54" s="38" t="e">
        <f>#REF!-#REF!</f>
        <v>#REF!</v>
      </c>
      <c r="AG54" s="38">
        <f t="shared" si="16"/>
        <v>0</v>
      </c>
      <c r="AH54" s="38">
        <f t="shared" si="17"/>
        <v>0</v>
      </c>
      <c r="AI54" s="38" t="e">
        <f t="shared" si="13"/>
        <v>#REF!</v>
      </c>
      <c r="AK54" s="60"/>
      <c r="AL54" s="61"/>
    </row>
    <row r="55" spans="1:38" x14ac:dyDescent="0.35">
      <c r="A55" s="26" t="s">
        <v>12</v>
      </c>
      <c r="B55" s="27"/>
      <c r="C55" s="28">
        <v>2034</v>
      </c>
      <c r="D55" s="39" t="s">
        <v>305</v>
      </c>
      <c r="E55" s="30">
        <v>536</v>
      </c>
      <c r="F55" s="31">
        <v>2604266.2490277248</v>
      </c>
      <c r="G55" s="31"/>
      <c r="H55" s="31"/>
      <c r="I55" s="31">
        <f t="shared" si="6"/>
        <v>4858.7056884845615</v>
      </c>
      <c r="J55" s="31">
        <v>112417.95395817282</v>
      </c>
      <c r="K55" s="31">
        <v>0</v>
      </c>
      <c r="L55" s="31"/>
      <c r="M55" s="31"/>
      <c r="N55" s="32"/>
      <c r="O55" s="30">
        <v>523</v>
      </c>
      <c r="P55" s="33">
        <v>4</v>
      </c>
      <c r="Q55" s="31">
        <v>2573600.0025956286</v>
      </c>
      <c r="R55" s="31">
        <f t="shared" si="7"/>
        <v>4920.8413051541656</v>
      </c>
      <c r="S55" s="31">
        <v>59406.899933393113</v>
      </c>
      <c r="T55" s="31">
        <v>0</v>
      </c>
      <c r="U55" s="31"/>
      <c r="V55" s="34"/>
      <c r="W55" s="34">
        <f t="shared" si="8"/>
        <v>-30666.246432096232</v>
      </c>
      <c r="X55" s="35">
        <f t="shared" si="9"/>
        <v>-1.1775388343471138E-2</v>
      </c>
      <c r="Y55" s="36">
        <f t="shared" si="10"/>
        <v>-13</v>
      </c>
      <c r="Z55" s="36">
        <f t="shared" si="11"/>
        <v>62.135616669604133</v>
      </c>
      <c r="AA55" s="35">
        <f t="shared" si="12"/>
        <v>1.2788512137475117E-2</v>
      </c>
      <c r="AB55" s="37">
        <v>1.9068302574321683E-2</v>
      </c>
      <c r="AD55" s="38">
        <f t="shared" si="14"/>
        <v>-30666.246432096232</v>
      </c>
      <c r="AE55" s="38">
        <f t="shared" si="15"/>
        <v>-53011.054024779703</v>
      </c>
      <c r="AF55" s="38" t="e">
        <f>#REF!-#REF!</f>
        <v>#REF!</v>
      </c>
      <c r="AG55" s="38">
        <f t="shared" si="16"/>
        <v>0</v>
      </c>
      <c r="AH55" s="38">
        <f t="shared" si="17"/>
        <v>0</v>
      </c>
      <c r="AI55" s="38" t="e">
        <f t="shared" si="13"/>
        <v>#REF!</v>
      </c>
      <c r="AK55" s="60"/>
      <c r="AL55" s="61"/>
    </row>
    <row r="56" spans="1:38" x14ac:dyDescent="0.35">
      <c r="A56" s="26" t="s">
        <v>12</v>
      </c>
      <c r="B56" s="27" t="s">
        <v>82</v>
      </c>
      <c r="C56" s="28">
        <v>2033</v>
      </c>
      <c r="D56" s="29" t="s">
        <v>83</v>
      </c>
      <c r="E56" s="30">
        <v>202</v>
      </c>
      <c r="F56" s="31">
        <v>949047.5554802306</v>
      </c>
      <c r="G56" s="31"/>
      <c r="H56" s="31"/>
      <c r="I56" s="31">
        <f t="shared" si="6"/>
        <v>4698.2552251496563</v>
      </c>
      <c r="J56" s="31">
        <v>10965.652929851785</v>
      </c>
      <c r="K56" s="31">
        <v>0</v>
      </c>
      <c r="L56" s="31"/>
      <c r="M56" s="31"/>
      <c r="N56" s="32"/>
      <c r="O56" s="30">
        <v>201</v>
      </c>
      <c r="P56" s="33">
        <v>0</v>
      </c>
      <c r="Q56" s="31">
        <v>965489.91392841656</v>
      </c>
      <c r="R56" s="31">
        <f t="shared" si="7"/>
        <v>4803.4324076040621</v>
      </c>
      <c r="S56" s="31">
        <v>0</v>
      </c>
      <c r="T56" s="31">
        <v>0</v>
      </c>
      <c r="U56" s="31"/>
      <c r="V56" s="34"/>
      <c r="W56" s="34">
        <f t="shared" si="8"/>
        <v>16442.358448185958</v>
      </c>
      <c r="X56" s="35">
        <f t="shared" si="9"/>
        <v>1.7325115430981697E-2</v>
      </c>
      <c r="Y56" s="36">
        <f t="shared" si="10"/>
        <v>-1</v>
      </c>
      <c r="Z56" s="36">
        <f t="shared" si="11"/>
        <v>105.17718245440574</v>
      </c>
      <c r="AA56" s="35">
        <f t="shared" si="12"/>
        <v>2.2386434413225187E-2</v>
      </c>
      <c r="AB56" s="37">
        <v>2.175045032495726E-2</v>
      </c>
      <c r="AD56" s="38">
        <f t="shared" si="14"/>
        <v>16442.358448185958</v>
      </c>
      <c r="AE56" s="38">
        <f t="shared" si="15"/>
        <v>-10965.652929851785</v>
      </c>
      <c r="AF56" s="38" t="e">
        <f>#REF!-#REF!</f>
        <v>#REF!</v>
      </c>
      <c r="AG56" s="38">
        <f t="shared" si="16"/>
        <v>0</v>
      </c>
      <c r="AH56" s="38">
        <f t="shared" si="17"/>
        <v>0</v>
      </c>
      <c r="AI56" s="38" t="e">
        <f t="shared" si="13"/>
        <v>#REF!</v>
      </c>
      <c r="AK56" s="60"/>
      <c r="AL56" s="61"/>
    </row>
    <row r="57" spans="1:38" x14ac:dyDescent="0.35">
      <c r="A57" s="26" t="s">
        <v>12</v>
      </c>
      <c r="B57" s="27" t="s">
        <v>84</v>
      </c>
      <c r="C57" s="28">
        <v>2093</v>
      </c>
      <c r="D57" s="29" t="s">
        <v>85</v>
      </c>
      <c r="E57" s="30">
        <v>382</v>
      </c>
      <c r="F57" s="31">
        <v>1668439.3329262652</v>
      </c>
      <c r="G57" s="31"/>
      <c r="H57" s="31"/>
      <c r="I57" s="31">
        <f t="shared" si="6"/>
        <v>4367.6422327912705</v>
      </c>
      <c r="J57" s="31">
        <v>0</v>
      </c>
      <c r="K57" s="31">
        <v>0</v>
      </c>
      <c r="L57" s="31"/>
      <c r="M57" s="31"/>
      <c r="N57" s="32"/>
      <c r="O57" s="30">
        <v>378</v>
      </c>
      <c r="P57" s="33">
        <v>1</v>
      </c>
      <c r="Q57" s="31">
        <v>1701841.1217507871</v>
      </c>
      <c r="R57" s="31">
        <f t="shared" si="7"/>
        <v>4502.225189816897</v>
      </c>
      <c r="S57" s="31">
        <v>0</v>
      </c>
      <c r="T57" s="31">
        <v>0</v>
      </c>
      <c r="U57" s="31"/>
      <c r="V57" s="34"/>
      <c r="W57" s="34">
        <f t="shared" si="8"/>
        <v>33401.788824521936</v>
      </c>
      <c r="X57" s="35">
        <f t="shared" si="9"/>
        <v>2.00197802613169E-2</v>
      </c>
      <c r="Y57" s="36">
        <f t="shared" si="10"/>
        <v>-4</v>
      </c>
      <c r="Z57" s="36">
        <f t="shared" si="11"/>
        <v>134.58295702562646</v>
      </c>
      <c r="AA57" s="35">
        <f t="shared" si="12"/>
        <v>3.0813640369902195E-2</v>
      </c>
      <c r="AB57" s="37">
        <v>3.0044176815575918E-2</v>
      </c>
      <c r="AD57" s="38">
        <f t="shared" si="14"/>
        <v>33401.788824521936</v>
      </c>
      <c r="AE57" s="38">
        <f t="shared" si="15"/>
        <v>0</v>
      </c>
      <c r="AF57" s="38" t="e">
        <f>#REF!-#REF!</f>
        <v>#REF!</v>
      </c>
      <c r="AG57" s="38">
        <f t="shared" si="16"/>
        <v>0</v>
      </c>
      <c r="AH57" s="38">
        <f t="shared" si="17"/>
        <v>0</v>
      </c>
      <c r="AI57" s="38" t="e">
        <f t="shared" si="13"/>
        <v>#REF!</v>
      </c>
      <c r="AK57" s="60"/>
      <c r="AL57" s="61"/>
    </row>
    <row r="58" spans="1:38" x14ac:dyDescent="0.35">
      <c r="A58" s="26" t="s">
        <v>12</v>
      </c>
      <c r="B58" s="27"/>
      <c r="C58" s="28">
        <v>2114</v>
      </c>
      <c r="D58" s="29" t="s">
        <v>86</v>
      </c>
      <c r="E58" s="30">
        <v>212</v>
      </c>
      <c r="F58" s="31">
        <v>887910.88001090183</v>
      </c>
      <c r="G58" s="31"/>
      <c r="H58" s="31"/>
      <c r="I58" s="31">
        <f t="shared" si="6"/>
        <v>4188.2588679759519</v>
      </c>
      <c r="J58" s="31">
        <v>1750.8800109018339</v>
      </c>
      <c r="K58" s="31">
        <v>41530.791719512301</v>
      </c>
      <c r="L58" s="31"/>
      <c r="M58" s="31"/>
      <c r="N58" s="32"/>
      <c r="O58" s="30">
        <v>213</v>
      </c>
      <c r="P58" s="33">
        <v>0</v>
      </c>
      <c r="Q58" s="31">
        <v>908445.00000000012</v>
      </c>
      <c r="R58" s="31">
        <f t="shared" si="7"/>
        <v>4265.0000000000009</v>
      </c>
      <c r="S58" s="31">
        <v>0</v>
      </c>
      <c r="T58" s="31">
        <v>34981.294919609856</v>
      </c>
      <c r="U58" s="31"/>
      <c r="V58" s="34"/>
      <c r="W58" s="34">
        <f t="shared" si="8"/>
        <v>20534.119989098283</v>
      </c>
      <c r="X58" s="35">
        <f t="shared" si="9"/>
        <v>2.3126329963257364E-2</v>
      </c>
      <c r="Y58" s="36">
        <f t="shared" si="10"/>
        <v>1</v>
      </c>
      <c r="Z58" s="36">
        <f t="shared" si="11"/>
        <v>76.741132024048966</v>
      </c>
      <c r="AA58" s="35">
        <f t="shared" si="12"/>
        <v>1.8322919963429829E-2</v>
      </c>
      <c r="AB58" s="37">
        <v>1.8322919963429385E-2</v>
      </c>
      <c r="AD58" s="38">
        <f t="shared" si="14"/>
        <v>20534.119989098283</v>
      </c>
      <c r="AE58" s="38">
        <f t="shared" si="15"/>
        <v>-1750.8800109018339</v>
      </c>
      <c r="AF58" s="38" t="e">
        <f>#REF!-#REF!</f>
        <v>#REF!</v>
      </c>
      <c r="AG58" s="38">
        <f t="shared" si="16"/>
        <v>0</v>
      </c>
      <c r="AH58" s="38">
        <f t="shared" si="17"/>
        <v>-6549.4967999024448</v>
      </c>
      <c r="AI58" s="38" t="e">
        <f t="shared" si="13"/>
        <v>#REF!</v>
      </c>
      <c r="AK58" s="60"/>
      <c r="AL58" s="61"/>
    </row>
    <row r="59" spans="1:38" x14ac:dyDescent="0.35">
      <c r="A59" s="26" t="s">
        <v>12</v>
      </c>
      <c r="B59" s="27"/>
      <c r="C59" s="28">
        <v>2121</v>
      </c>
      <c r="D59" s="39" t="s">
        <v>87</v>
      </c>
      <c r="E59" s="30">
        <v>306</v>
      </c>
      <c r="F59" s="31">
        <v>1279080</v>
      </c>
      <c r="G59" s="31"/>
      <c r="H59" s="31"/>
      <c r="I59" s="31">
        <f t="shared" si="6"/>
        <v>4180</v>
      </c>
      <c r="J59" s="31">
        <v>0</v>
      </c>
      <c r="K59" s="31">
        <v>40911.717100315051</v>
      </c>
      <c r="L59" s="31"/>
      <c r="M59" s="31"/>
      <c r="N59" s="32"/>
      <c r="O59" s="30">
        <v>298</v>
      </c>
      <c r="P59" s="33">
        <v>0</v>
      </c>
      <c r="Q59" s="31">
        <v>1271361.5960533333</v>
      </c>
      <c r="R59" s="31">
        <f t="shared" si="7"/>
        <v>4266.3140807158834</v>
      </c>
      <c r="S59" s="31">
        <v>391.59605333325453</v>
      </c>
      <c r="T59" s="31">
        <v>27901.191879744951</v>
      </c>
      <c r="U59" s="31"/>
      <c r="V59" s="34"/>
      <c r="W59" s="34">
        <f t="shared" si="8"/>
        <v>-7718.4039466667455</v>
      </c>
      <c r="X59" s="35">
        <f t="shared" si="9"/>
        <v>-6.034340265399174E-3</v>
      </c>
      <c r="Y59" s="36">
        <f t="shared" si="10"/>
        <v>-8</v>
      </c>
      <c r="Z59" s="36">
        <f t="shared" si="11"/>
        <v>86.314080715883392</v>
      </c>
      <c r="AA59" s="35">
        <f t="shared" si="12"/>
        <v>2.0649301606670667E-2</v>
      </c>
      <c r="AB59" s="37">
        <v>2.0334928229664984E-2</v>
      </c>
      <c r="AD59" s="38">
        <f t="shared" si="14"/>
        <v>-7718.4039466667455</v>
      </c>
      <c r="AE59" s="38">
        <f t="shared" si="15"/>
        <v>391.59605333325453</v>
      </c>
      <c r="AF59" s="38" t="e">
        <f>#REF!-#REF!</f>
        <v>#REF!</v>
      </c>
      <c r="AG59" s="38">
        <f t="shared" si="16"/>
        <v>0</v>
      </c>
      <c r="AH59" s="38">
        <f t="shared" si="17"/>
        <v>-13010.5252205701</v>
      </c>
      <c r="AI59" s="38" t="e">
        <f t="shared" si="13"/>
        <v>#REF!</v>
      </c>
      <c r="AK59" s="60"/>
      <c r="AL59" s="61"/>
    </row>
    <row r="60" spans="1:38" x14ac:dyDescent="0.35">
      <c r="A60" s="26" t="s">
        <v>12</v>
      </c>
      <c r="B60" s="27" t="s">
        <v>88</v>
      </c>
      <c r="C60" s="28">
        <v>3308</v>
      </c>
      <c r="D60" s="39" t="s">
        <v>89</v>
      </c>
      <c r="E60" s="30">
        <v>406</v>
      </c>
      <c r="F60" s="31">
        <v>1822139.0832893352</v>
      </c>
      <c r="G60" s="31"/>
      <c r="H60" s="31"/>
      <c r="I60" s="31">
        <f t="shared" si="6"/>
        <v>4488.0272987422049</v>
      </c>
      <c r="J60" s="31">
        <v>125059.08328933525</v>
      </c>
      <c r="K60" s="31">
        <v>64002.683331213673</v>
      </c>
      <c r="L60" s="31"/>
      <c r="M60" s="31"/>
      <c r="N60" s="32"/>
      <c r="O60" s="30">
        <v>404</v>
      </c>
      <c r="P60" s="33">
        <v>0</v>
      </c>
      <c r="Q60" s="31">
        <v>1847609.4863084464</v>
      </c>
      <c r="R60" s="31">
        <f t="shared" si="7"/>
        <v>4573.290807694174</v>
      </c>
      <c r="S60" s="31">
        <v>124549.48630844639</v>
      </c>
      <c r="T60" s="31">
        <v>47185.269368864945</v>
      </c>
      <c r="U60" s="31"/>
      <c r="V60" s="34"/>
      <c r="W60" s="34">
        <f t="shared" si="8"/>
        <v>25470.403019111138</v>
      </c>
      <c r="X60" s="35">
        <f t="shared" si="9"/>
        <v>1.3978297953596286E-2</v>
      </c>
      <c r="Y60" s="36">
        <f t="shared" si="10"/>
        <v>-2</v>
      </c>
      <c r="Z60" s="36">
        <f t="shared" si="11"/>
        <v>85.263508951969015</v>
      </c>
      <c r="AA60" s="35">
        <f t="shared" si="12"/>
        <v>1.899799249792089E-2</v>
      </c>
      <c r="AB60" s="37">
        <v>1.8668384766973967E-2</v>
      </c>
      <c r="AD60" s="38">
        <f t="shared" si="14"/>
        <v>25470.403019111138</v>
      </c>
      <c r="AE60" s="38">
        <f t="shared" si="15"/>
        <v>-509.59698088886216</v>
      </c>
      <c r="AF60" s="38" t="e">
        <f>#REF!-#REF!</f>
        <v>#REF!</v>
      </c>
      <c r="AG60" s="38">
        <f t="shared" si="16"/>
        <v>0</v>
      </c>
      <c r="AH60" s="38">
        <f t="shared" si="17"/>
        <v>-16817.413962348728</v>
      </c>
      <c r="AI60" s="38" t="e">
        <f t="shared" si="13"/>
        <v>#REF!</v>
      </c>
      <c r="AK60" s="60"/>
      <c r="AL60" s="61"/>
    </row>
    <row r="61" spans="1:38" x14ac:dyDescent="0.35">
      <c r="A61" s="26" t="s">
        <v>12</v>
      </c>
      <c r="B61" s="27" t="s">
        <v>90</v>
      </c>
      <c r="C61" s="28">
        <v>2026</v>
      </c>
      <c r="D61" s="39" t="s">
        <v>91</v>
      </c>
      <c r="E61" s="30">
        <v>339</v>
      </c>
      <c r="F61" s="31">
        <v>1605441.249086454</v>
      </c>
      <c r="G61" s="31"/>
      <c r="H61" s="31"/>
      <c r="I61" s="31">
        <f t="shared" si="6"/>
        <v>4735.814894060336</v>
      </c>
      <c r="J61" s="31">
        <v>38655.730879341485</v>
      </c>
      <c r="K61" s="31">
        <v>0</v>
      </c>
      <c r="L61" s="31"/>
      <c r="M61" s="31"/>
      <c r="N61" s="32"/>
      <c r="O61" s="30">
        <v>332</v>
      </c>
      <c r="P61" s="33">
        <v>0</v>
      </c>
      <c r="Q61" s="31">
        <v>1603865.1904941499</v>
      </c>
      <c r="R61" s="31">
        <f t="shared" si="7"/>
        <v>4830.9192484763553</v>
      </c>
      <c r="S61" s="31">
        <v>20658.85357184778</v>
      </c>
      <c r="T61" s="31">
        <v>0</v>
      </c>
      <c r="U61" s="31"/>
      <c r="V61" s="34"/>
      <c r="W61" s="34">
        <f t="shared" si="8"/>
        <v>-1576.0585923041217</v>
      </c>
      <c r="X61" s="35">
        <f t="shared" si="9"/>
        <v>-9.816980803258879E-4</v>
      </c>
      <c r="Y61" s="36">
        <f t="shared" si="10"/>
        <v>-7</v>
      </c>
      <c r="Z61" s="36">
        <f t="shared" si="11"/>
        <v>95.104354416019305</v>
      </c>
      <c r="AA61" s="35">
        <f t="shared" si="12"/>
        <v>2.008194081557102E-2</v>
      </c>
      <c r="AB61" s="37">
        <v>1.8488647179471407E-2</v>
      </c>
      <c r="AD61" s="38">
        <f t="shared" si="14"/>
        <v>-1576.0585923041217</v>
      </c>
      <c r="AE61" s="38">
        <f t="shared" si="15"/>
        <v>-17996.877307493705</v>
      </c>
      <c r="AF61" s="38" t="e">
        <f>#REF!-#REF!</f>
        <v>#REF!</v>
      </c>
      <c r="AG61" s="38">
        <f t="shared" si="16"/>
        <v>0</v>
      </c>
      <c r="AH61" s="38">
        <f t="shared" si="17"/>
        <v>0</v>
      </c>
      <c r="AI61" s="38" t="e">
        <f t="shared" si="13"/>
        <v>#REF!</v>
      </c>
      <c r="AK61" s="60"/>
      <c r="AL61" s="61"/>
    </row>
    <row r="62" spans="1:38" x14ac:dyDescent="0.35">
      <c r="A62" s="26" t="s">
        <v>12</v>
      </c>
      <c r="B62" s="27" t="s">
        <v>92</v>
      </c>
      <c r="C62" s="28">
        <v>5203</v>
      </c>
      <c r="D62" s="39" t="s">
        <v>93</v>
      </c>
      <c r="E62" s="30">
        <v>209</v>
      </c>
      <c r="F62" s="31">
        <v>940469.73580256617</v>
      </c>
      <c r="G62" s="31"/>
      <c r="H62" s="31"/>
      <c r="I62" s="31">
        <f t="shared" si="6"/>
        <v>4499.8551952275893</v>
      </c>
      <c r="J62" s="31">
        <v>18851.597402979154</v>
      </c>
      <c r="K62" s="31">
        <v>0</v>
      </c>
      <c r="L62" s="31"/>
      <c r="M62" s="31"/>
      <c r="N62" s="32"/>
      <c r="O62" s="30">
        <v>209</v>
      </c>
      <c r="P62" s="33">
        <v>0</v>
      </c>
      <c r="Q62" s="31">
        <v>956852.74235861748</v>
      </c>
      <c r="R62" s="31">
        <f t="shared" si="7"/>
        <v>4578.2427864048686</v>
      </c>
      <c r="S62" s="31">
        <v>10839.437963510863</v>
      </c>
      <c r="T62" s="31">
        <v>0</v>
      </c>
      <c r="U62" s="31"/>
      <c r="V62" s="34"/>
      <c r="W62" s="34">
        <f t="shared" si="8"/>
        <v>16383.006556051318</v>
      </c>
      <c r="X62" s="35">
        <f t="shared" si="9"/>
        <v>1.7420025262238292E-2</v>
      </c>
      <c r="Y62" s="36">
        <f t="shared" si="10"/>
        <v>0</v>
      </c>
      <c r="Z62" s="36">
        <f t="shared" si="11"/>
        <v>78.387591177279319</v>
      </c>
      <c r="AA62" s="35">
        <f t="shared" si="12"/>
        <v>1.7420025262238292E-2</v>
      </c>
      <c r="AB62" s="37">
        <v>1.7420025262238292E-2</v>
      </c>
      <c r="AD62" s="38">
        <f t="shared" si="14"/>
        <v>16383.006556051318</v>
      </c>
      <c r="AE62" s="38">
        <f t="shared" si="15"/>
        <v>-8012.1594394682907</v>
      </c>
      <c r="AF62" s="38" t="e">
        <f>#REF!-#REF!</f>
        <v>#REF!</v>
      </c>
      <c r="AG62" s="38">
        <f t="shared" si="16"/>
        <v>0</v>
      </c>
      <c r="AH62" s="38">
        <f t="shared" si="17"/>
        <v>0</v>
      </c>
      <c r="AI62" s="38" t="e">
        <f t="shared" si="13"/>
        <v>#REF!</v>
      </c>
      <c r="AK62" s="60"/>
      <c r="AL62" s="61"/>
    </row>
    <row r="63" spans="1:38" x14ac:dyDescent="0.35">
      <c r="A63" s="26" t="s">
        <v>12</v>
      </c>
      <c r="B63" s="27"/>
      <c r="C63" s="28">
        <v>5204</v>
      </c>
      <c r="D63" s="29" t="s">
        <v>94</v>
      </c>
      <c r="E63" s="30">
        <v>417</v>
      </c>
      <c r="F63" s="31">
        <v>1844027.0938974384</v>
      </c>
      <c r="G63" s="31"/>
      <c r="H63" s="31"/>
      <c r="I63" s="31">
        <f t="shared" si="6"/>
        <v>4422.1273234950559</v>
      </c>
      <c r="J63" s="31">
        <v>0</v>
      </c>
      <c r="K63" s="31">
        <v>0</v>
      </c>
      <c r="L63" s="31"/>
      <c r="M63" s="31"/>
      <c r="N63" s="32"/>
      <c r="O63" s="30">
        <v>415</v>
      </c>
      <c r="P63" s="33">
        <v>0</v>
      </c>
      <c r="Q63" s="31">
        <v>1890983.866697378</v>
      </c>
      <c r="R63" s="31">
        <f t="shared" si="7"/>
        <v>4556.5876305960919</v>
      </c>
      <c r="S63" s="31">
        <v>0</v>
      </c>
      <c r="T63" s="31">
        <v>0</v>
      </c>
      <c r="U63" s="31"/>
      <c r="V63" s="34"/>
      <c r="W63" s="34">
        <f t="shared" si="8"/>
        <v>46956.772799939616</v>
      </c>
      <c r="X63" s="35">
        <f t="shared" si="9"/>
        <v>2.5464253185507379E-2</v>
      </c>
      <c r="Y63" s="36">
        <f t="shared" si="10"/>
        <v>-2</v>
      </c>
      <c r="Z63" s="36">
        <f t="shared" si="11"/>
        <v>134.46030710103605</v>
      </c>
      <c r="AA63" s="35">
        <f t="shared" si="12"/>
        <v>3.0406249586401479E-2</v>
      </c>
      <c r="AB63" s="37">
        <v>3.0089187083491176E-2</v>
      </c>
      <c r="AD63" s="38">
        <f t="shared" si="14"/>
        <v>46956.772799939616</v>
      </c>
      <c r="AE63" s="38">
        <f t="shared" si="15"/>
        <v>0</v>
      </c>
      <c r="AF63" s="38" t="e">
        <f>#REF!-#REF!</f>
        <v>#REF!</v>
      </c>
      <c r="AG63" s="38">
        <f t="shared" si="16"/>
        <v>0</v>
      </c>
      <c r="AH63" s="38">
        <f t="shared" si="17"/>
        <v>0</v>
      </c>
      <c r="AI63" s="38" t="e">
        <f t="shared" si="13"/>
        <v>#REF!</v>
      </c>
      <c r="AK63" s="60"/>
      <c r="AL63" s="61"/>
    </row>
    <row r="64" spans="1:38" x14ac:dyDescent="0.35">
      <c r="A64" s="26" t="s">
        <v>12</v>
      </c>
      <c r="B64" s="27"/>
      <c r="C64" s="28">
        <v>2196</v>
      </c>
      <c r="D64" s="39" t="s">
        <v>95</v>
      </c>
      <c r="E64" s="30">
        <v>209</v>
      </c>
      <c r="F64" s="31">
        <v>1144487.1933949576</v>
      </c>
      <c r="G64" s="31"/>
      <c r="H64" s="31"/>
      <c r="I64" s="31">
        <f t="shared" si="6"/>
        <v>5476.0152794017113</v>
      </c>
      <c r="J64" s="31">
        <v>57909.603452716488</v>
      </c>
      <c r="K64" s="31">
        <v>0</v>
      </c>
      <c r="L64" s="31"/>
      <c r="M64" s="31"/>
      <c r="N64" s="32"/>
      <c r="O64" s="30">
        <v>209</v>
      </c>
      <c r="P64" s="33">
        <v>0</v>
      </c>
      <c r="Q64" s="31">
        <v>1164950.5491028568</v>
      </c>
      <c r="R64" s="31">
        <f t="shared" si="7"/>
        <v>5573.9260722624722</v>
      </c>
      <c r="S64" s="31">
        <v>44239.882322241552</v>
      </c>
      <c r="T64" s="31">
        <v>0</v>
      </c>
      <c r="U64" s="31"/>
      <c r="V64" s="34"/>
      <c r="W64" s="34">
        <f t="shared" si="8"/>
        <v>20463.355707899202</v>
      </c>
      <c r="X64" s="35">
        <f t="shared" si="9"/>
        <v>1.7879934197601255E-2</v>
      </c>
      <c r="Y64" s="36">
        <f t="shared" si="10"/>
        <v>0</v>
      </c>
      <c r="Z64" s="36">
        <f t="shared" si="11"/>
        <v>97.910792860760921</v>
      </c>
      <c r="AA64" s="35">
        <f t="shared" si="12"/>
        <v>1.7879934197601033E-2</v>
      </c>
      <c r="AB64" s="37">
        <v>1.7879934197601033E-2</v>
      </c>
      <c r="AD64" s="38">
        <f t="shared" si="14"/>
        <v>20463.355707899202</v>
      </c>
      <c r="AE64" s="38">
        <f t="shared" si="15"/>
        <v>-13669.721130474936</v>
      </c>
      <c r="AF64" s="38" t="e">
        <f>#REF!-#REF!</f>
        <v>#REF!</v>
      </c>
      <c r="AG64" s="38">
        <f t="shared" si="16"/>
        <v>0</v>
      </c>
      <c r="AH64" s="38">
        <f t="shared" si="17"/>
        <v>0</v>
      </c>
      <c r="AI64" s="38" t="e">
        <f t="shared" si="13"/>
        <v>#REF!</v>
      </c>
      <c r="AK64" s="60"/>
      <c r="AL64" s="61"/>
    </row>
    <row r="65" spans="1:38" x14ac:dyDescent="0.35">
      <c r="A65" s="26" t="s">
        <v>12</v>
      </c>
      <c r="B65" s="27" t="s">
        <v>96</v>
      </c>
      <c r="C65" s="28">
        <v>2123</v>
      </c>
      <c r="D65" s="39" t="s">
        <v>306</v>
      </c>
      <c r="E65" s="30">
        <v>348</v>
      </c>
      <c r="F65" s="31">
        <v>1663975.4446866605</v>
      </c>
      <c r="G65" s="31"/>
      <c r="H65" s="31"/>
      <c r="I65" s="31">
        <f t="shared" si="6"/>
        <v>4781.5386341570702</v>
      </c>
      <c r="J65" s="31">
        <v>60827.617994419532</v>
      </c>
      <c r="K65" s="31">
        <v>0</v>
      </c>
      <c r="L65" s="31"/>
      <c r="M65" s="31"/>
      <c r="N65" s="32"/>
      <c r="O65" s="30">
        <v>322</v>
      </c>
      <c r="P65" s="33">
        <v>0</v>
      </c>
      <c r="Q65" s="31">
        <v>1577267.5364177208</v>
      </c>
      <c r="R65" s="31">
        <f t="shared" si="7"/>
        <v>4898.3463863904371</v>
      </c>
      <c r="S65" s="31">
        <v>34548.312946387101</v>
      </c>
      <c r="T65" s="31">
        <v>0</v>
      </c>
      <c r="U65" s="31"/>
      <c r="V65" s="34"/>
      <c r="W65" s="34">
        <f t="shared" si="8"/>
        <v>-86707.908268939704</v>
      </c>
      <c r="X65" s="35">
        <f t="shared" si="9"/>
        <v>-5.2108886910448016E-2</v>
      </c>
      <c r="Y65" s="36">
        <f t="shared" si="10"/>
        <v>-26</v>
      </c>
      <c r="Z65" s="36">
        <f t="shared" si="11"/>
        <v>116.80775223336695</v>
      </c>
      <c r="AA65" s="35">
        <f t="shared" si="12"/>
        <v>2.4428904829702169E-2</v>
      </c>
      <c r="AB65" s="37">
        <v>1.8541812520282308E-2</v>
      </c>
      <c r="AD65" s="38">
        <f t="shared" si="14"/>
        <v>-86707.908268939704</v>
      </c>
      <c r="AE65" s="38">
        <f t="shared" si="15"/>
        <v>-26279.305048032431</v>
      </c>
      <c r="AF65" s="38" t="e">
        <f>#REF!-#REF!</f>
        <v>#REF!</v>
      </c>
      <c r="AG65" s="38">
        <f t="shared" si="16"/>
        <v>0</v>
      </c>
      <c r="AH65" s="38">
        <f t="shared" si="17"/>
        <v>0</v>
      </c>
      <c r="AI65" s="38" t="e">
        <f t="shared" si="13"/>
        <v>#REF!</v>
      </c>
      <c r="AK65" s="60"/>
      <c r="AL65" s="61"/>
    </row>
    <row r="66" spans="1:38" x14ac:dyDescent="0.35">
      <c r="A66" s="26" t="s">
        <v>12</v>
      </c>
      <c r="B66" s="27" t="s">
        <v>97</v>
      </c>
      <c r="C66" s="28">
        <v>3379</v>
      </c>
      <c r="D66" s="29" t="s">
        <v>98</v>
      </c>
      <c r="E66" s="30">
        <v>408</v>
      </c>
      <c r="F66" s="31">
        <v>1804745.2468032113</v>
      </c>
      <c r="G66" s="31"/>
      <c r="H66" s="31"/>
      <c r="I66" s="31">
        <f t="shared" si="6"/>
        <v>4423.3952127529692</v>
      </c>
      <c r="J66" s="31">
        <v>4890.0848026724998</v>
      </c>
      <c r="K66" s="31">
        <v>0</v>
      </c>
      <c r="L66" s="31"/>
      <c r="M66" s="31"/>
      <c r="N66" s="32"/>
      <c r="O66" s="30">
        <v>407</v>
      </c>
      <c r="P66" s="33">
        <v>1</v>
      </c>
      <c r="Q66" s="31">
        <v>1848668.5863665661</v>
      </c>
      <c r="R66" s="31">
        <f t="shared" si="7"/>
        <v>4542.1832588859115</v>
      </c>
      <c r="S66" s="31">
        <v>0</v>
      </c>
      <c r="T66" s="31">
        <v>0</v>
      </c>
      <c r="U66" s="31"/>
      <c r="V66" s="34"/>
      <c r="W66" s="34">
        <f t="shared" si="8"/>
        <v>43923.33956335485</v>
      </c>
      <c r="X66" s="35">
        <f t="shared" si="9"/>
        <v>2.4337695107471413E-2</v>
      </c>
      <c r="Y66" s="36">
        <f t="shared" si="10"/>
        <v>-1</v>
      </c>
      <c r="Z66" s="36">
        <f t="shared" si="11"/>
        <v>118.78804613294233</v>
      </c>
      <c r="AA66" s="35">
        <f t="shared" si="12"/>
        <v>2.6854495341150475E-2</v>
      </c>
      <c r="AB66" s="37">
        <v>2.6689329601493839E-2</v>
      </c>
      <c r="AD66" s="38">
        <f t="shared" si="14"/>
        <v>43923.33956335485</v>
      </c>
      <c r="AE66" s="38">
        <f t="shared" si="15"/>
        <v>-4890.0848026724998</v>
      </c>
      <c r="AF66" s="38" t="e">
        <f>#REF!-#REF!</f>
        <v>#REF!</v>
      </c>
      <c r="AG66" s="38">
        <f t="shared" si="16"/>
        <v>0</v>
      </c>
      <c r="AH66" s="38">
        <f t="shared" si="17"/>
        <v>0</v>
      </c>
      <c r="AI66" s="38" t="e">
        <f t="shared" si="13"/>
        <v>#REF!</v>
      </c>
      <c r="AK66" s="60"/>
      <c r="AL66" s="61"/>
    </row>
    <row r="67" spans="1:38" x14ac:dyDescent="0.35">
      <c r="A67" s="26" t="s">
        <v>12</v>
      </c>
      <c r="B67" s="27"/>
      <c r="C67" s="28">
        <v>2029</v>
      </c>
      <c r="D67" s="29" t="s">
        <v>307</v>
      </c>
      <c r="E67" s="30">
        <v>626</v>
      </c>
      <c r="F67" s="31">
        <v>2993821.0819895342</v>
      </c>
      <c r="G67" s="31"/>
      <c r="H67" s="31"/>
      <c r="I67" s="31">
        <f t="shared" si="6"/>
        <v>4782.4617923155502</v>
      </c>
      <c r="J67" s="31">
        <v>9542.2487361198291</v>
      </c>
      <c r="K67" s="31">
        <v>0</v>
      </c>
      <c r="L67" s="31"/>
      <c r="M67" s="31"/>
      <c r="N67" s="32"/>
      <c r="O67" s="30">
        <v>630</v>
      </c>
      <c r="P67" s="33">
        <v>0</v>
      </c>
      <c r="Q67" s="31">
        <v>3088482.8086140547</v>
      </c>
      <c r="R67" s="31">
        <f t="shared" si="7"/>
        <v>4902.3536644667538</v>
      </c>
      <c r="S67" s="31">
        <v>0</v>
      </c>
      <c r="T67" s="31">
        <v>0</v>
      </c>
      <c r="U67" s="31"/>
      <c r="V67" s="34"/>
      <c r="W67" s="34">
        <f t="shared" si="8"/>
        <v>94661.726624520496</v>
      </c>
      <c r="X67" s="35">
        <f t="shared" si="9"/>
        <v>3.1619032678336767E-2</v>
      </c>
      <c r="Y67" s="36">
        <f t="shared" si="10"/>
        <v>4</v>
      </c>
      <c r="Z67" s="36">
        <f t="shared" si="11"/>
        <v>119.89187215120364</v>
      </c>
      <c r="AA67" s="35">
        <f t="shared" si="12"/>
        <v>2.5069070566093421E-2</v>
      </c>
      <c r="AB67" s="37">
        <v>2.5326361143710452E-2</v>
      </c>
      <c r="AD67" s="38">
        <f t="shared" si="14"/>
        <v>94661.726624520496</v>
      </c>
      <c r="AE67" s="38">
        <f t="shared" si="15"/>
        <v>-9542.2487361198291</v>
      </c>
      <c r="AF67" s="38" t="e">
        <f>#REF!-#REF!</f>
        <v>#REF!</v>
      </c>
      <c r="AG67" s="38">
        <f t="shared" si="16"/>
        <v>0</v>
      </c>
      <c r="AH67" s="38">
        <f t="shared" si="17"/>
        <v>0</v>
      </c>
      <c r="AI67" s="38" t="e">
        <f t="shared" si="13"/>
        <v>#REF!</v>
      </c>
      <c r="AK67" s="60"/>
      <c r="AL67" s="61"/>
    </row>
    <row r="68" spans="1:38" x14ac:dyDescent="0.35">
      <c r="A68" s="26" t="s">
        <v>12</v>
      </c>
      <c r="B68" s="27"/>
      <c r="C68" s="28">
        <v>2180</v>
      </c>
      <c r="D68" s="39" t="s">
        <v>308</v>
      </c>
      <c r="E68" s="30">
        <v>435</v>
      </c>
      <c r="F68" s="31">
        <v>2296870.3690138143</v>
      </c>
      <c r="G68" s="31"/>
      <c r="H68" s="31"/>
      <c r="I68" s="31">
        <f t="shared" si="6"/>
        <v>5280.1617678478488</v>
      </c>
      <c r="J68" s="31">
        <v>178167.55183078186</v>
      </c>
      <c r="K68" s="31">
        <v>0</v>
      </c>
      <c r="L68" s="31"/>
      <c r="M68" s="31"/>
      <c r="N68" s="32"/>
      <c r="O68" s="30">
        <v>434</v>
      </c>
      <c r="P68" s="33">
        <v>1</v>
      </c>
      <c r="Q68" s="31">
        <v>2330178.8044169229</v>
      </c>
      <c r="R68" s="31">
        <f t="shared" si="7"/>
        <v>5369.0755862141077</v>
      </c>
      <c r="S68" s="31">
        <v>154920.73578606243</v>
      </c>
      <c r="T68" s="31">
        <v>0</v>
      </c>
      <c r="U68" s="31"/>
      <c r="V68" s="34"/>
      <c r="W68" s="34">
        <f t="shared" si="8"/>
        <v>33308.435403108597</v>
      </c>
      <c r="X68" s="35">
        <f t="shared" si="9"/>
        <v>1.4501660978547104E-2</v>
      </c>
      <c r="Y68" s="36">
        <f t="shared" si="10"/>
        <v>-1</v>
      </c>
      <c r="Z68" s="36">
        <f t="shared" si="11"/>
        <v>88.913818366258965</v>
      </c>
      <c r="AA68" s="35">
        <f t="shared" si="12"/>
        <v>1.6839222409373189E-2</v>
      </c>
      <c r="AB68" s="37">
        <v>1.8943611188191989E-2</v>
      </c>
      <c r="AD68" s="38">
        <f t="shared" si="14"/>
        <v>33308.435403108597</v>
      </c>
      <c r="AE68" s="38">
        <f t="shared" si="15"/>
        <v>-23246.816044719424</v>
      </c>
      <c r="AF68" s="38" t="e">
        <f>#REF!-#REF!</f>
        <v>#REF!</v>
      </c>
      <c r="AG68" s="38">
        <f t="shared" si="16"/>
        <v>0</v>
      </c>
      <c r="AH68" s="38">
        <f t="shared" si="17"/>
        <v>0</v>
      </c>
      <c r="AI68" s="38" t="e">
        <f t="shared" si="13"/>
        <v>#REF!</v>
      </c>
      <c r="AK68" s="60"/>
      <c r="AL68" s="61"/>
    </row>
    <row r="69" spans="1:38" x14ac:dyDescent="0.35">
      <c r="A69" s="26" t="s">
        <v>12</v>
      </c>
      <c r="B69" s="27" t="s">
        <v>99</v>
      </c>
      <c r="C69" s="28">
        <v>2168</v>
      </c>
      <c r="D69" s="29" t="s">
        <v>100</v>
      </c>
      <c r="E69" s="30">
        <v>303</v>
      </c>
      <c r="F69" s="31">
        <v>1266540</v>
      </c>
      <c r="G69" s="31"/>
      <c r="H69" s="31"/>
      <c r="I69" s="31">
        <f t="shared" si="6"/>
        <v>4180</v>
      </c>
      <c r="J69" s="31">
        <v>0</v>
      </c>
      <c r="K69" s="31">
        <v>17572.044534729052</v>
      </c>
      <c r="L69" s="31"/>
      <c r="M69" s="31"/>
      <c r="N69" s="32"/>
      <c r="O69" s="30">
        <v>310</v>
      </c>
      <c r="P69" s="33">
        <v>1</v>
      </c>
      <c r="Q69" s="31">
        <v>1322150</v>
      </c>
      <c r="R69" s="31">
        <f t="shared" si="7"/>
        <v>4265</v>
      </c>
      <c r="S69" s="31">
        <v>0</v>
      </c>
      <c r="T69" s="31">
        <v>7651.8200305961454</v>
      </c>
      <c r="U69" s="31"/>
      <c r="V69" s="34"/>
      <c r="W69" s="34">
        <f t="shared" si="8"/>
        <v>55610</v>
      </c>
      <c r="X69" s="35">
        <f t="shared" si="9"/>
        <v>4.390702228117549E-2</v>
      </c>
      <c r="Y69" s="36">
        <f t="shared" si="10"/>
        <v>7</v>
      </c>
      <c r="Z69" s="36">
        <f t="shared" si="11"/>
        <v>85</v>
      </c>
      <c r="AA69" s="35">
        <f t="shared" si="12"/>
        <v>2.0334928229664984E-2</v>
      </c>
      <c r="AB69" s="37">
        <v>2.0334928229664984E-2</v>
      </c>
      <c r="AD69" s="38">
        <f t="shared" si="14"/>
        <v>55610</v>
      </c>
      <c r="AE69" s="38">
        <f t="shared" si="15"/>
        <v>0</v>
      </c>
      <c r="AF69" s="38" t="e">
        <f>#REF!-#REF!</f>
        <v>#REF!</v>
      </c>
      <c r="AG69" s="38">
        <f t="shared" si="16"/>
        <v>0</v>
      </c>
      <c r="AH69" s="38">
        <f t="shared" si="17"/>
        <v>-9920.2245041329061</v>
      </c>
      <c r="AI69" s="38" t="e">
        <f t="shared" si="13"/>
        <v>#REF!</v>
      </c>
      <c r="AK69" s="60"/>
      <c r="AL69" s="61"/>
    </row>
    <row r="70" spans="1:38" x14ac:dyDescent="0.35">
      <c r="A70" s="26" t="s">
        <v>12</v>
      </c>
      <c r="B70" s="27" t="s">
        <v>101</v>
      </c>
      <c r="C70" s="28">
        <v>3304</v>
      </c>
      <c r="D70" s="29" t="s">
        <v>102</v>
      </c>
      <c r="E70" s="30">
        <v>427</v>
      </c>
      <c r="F70" s="31">
        <v>1784860</v>
      </c>
      <c r="G70" s="31"/>
      <c r="H70" s="31"/>
      <c r="I70" s="31">
        <f t="shared" si="6"/>
        <v>4180</v>
      </c>
      <c r="J70" s="31">
        <v>0</v>
      </c>
      <c r="K70" s="31">
        <v>209440.10258115208</v>
      </c>
      <c r="L70" s="31"/>
      <c r="M70" s="31"/>
      <c r="N70" s="32"/>
      <c r="O70" s="30">
        <v>429</v>
      </c>
      <c r="P70" s="33">
        <v>2</v>
      </c>
      <c r="Q70" s="31">
        <v>1829685</v>
      </c>
      <c r="R70" s="31">
        <f t="shared" si="7"/>
        <v>4265</v>
      </c>
      <c r="S70" s="31">
        <v>0</v>
      </c>
      <c r="T70" s="31">
        <v>197394.58805984259</v>
      </c>
      <c r="U70" s="31"/>
      <c r="V70" s="34"/>
      <c r="W70" s="34">
        <f t="shared" si="8"/>
        <v>44825</v>
      </c>
      <c r="X70" s="35">
        <f t="shared" si="9"/>
        <v>2.5114014544558083E-2</v>
      </c>
      <c r="Y70" s="36">
        <f t="shared" si="10"/>
        <v>2</v>
      </c>
      <c r="Z70" s="36">
        <f t="shared" si="11"/>
        <v>85</v>
      </c>
      <c r="AA70" s="35">
        <f t="shared" si="12"/>
        <v>2.0334928229664984E-2</v>
      </c>
      <c r="AB70" s="37">
        <v>2.0334928229664984E-2</v>
      </c>
      <c r="AD70" s="38">
        <f t="shared" ref="AD70:AD101" si="18">Q70-F70</f>
        <v>44825</v>
      </c>
      <c r="AE70" s="38">
        <f t="shared" ref="AE70:AE101" si="19">S70-J70</f>
        <v>0</v>
      </c>
      <c r="AF70" s="38" t="e">
        <f>#REF!-#REF!</f>
        <v>#REF!</v>
      </c>
      <c r="AG70" s="38">
        <f t="shared" ref="AG70:AG101" si="20">U70-L70</f>
        <v>0</v>
      </c>
      <c r="AH70" s="38">
        <f t="shared" ref="AH70:AH101" si="21">T70-K70</f>
        <v>-12045.514521309495</v>
      </c>
      <c r="AI70" s="38" t="e">
        <f t="shared" si="13"/>
        <v>#REF!</v>
      </c>
      <c r="AK70" s="60"/>
      <c r="AL70" s="61"/>
    </row>
    <row r="71" spans="1:38" x14ac:dyDescent="0.35">
      <c r="A71" s="26" t="s">
        <v>12</v>
      </c>
      <c r="B71" s="27" t="s">
        <v>103</v>
      </c>
      <c r="C71" s="28">
        <v>2124</v>
      </c>
      <c r="D71" s="39" t="s">
        <v>104</v>
      </c>
      <c r="E71" s="30">
        <v>378</v>
      </c>
      <c r="F71" s="31">
        <v>1844049.2554898211</v>
      </c>
      <c r="G71" s="31"/>
      <c r="H71" s="31"/>
      <c r="I71" s="31">
        <f t="shared" ref="I71:I134" si="22">F71/E71</f>
        <v>4878.4371838355055</v>
      </c>
      <c r="J71" s="31">
        <v>78903.629895597463</v>
      </c>
      <c r="K71" s="31">
        <v>0</v>
      </c>
      <c r="L71" s="31"/>
      <c r="M71" s="31"/>
      <c r="N71" s="32"/>
      <c r="O71" s="30">
        <v>381</v>
      </c>
      <c r="P71" s="33">
        <v>0</v>
      </c>
      <c r="Q71" s="31">
        <v>1892449.7607288205</v>
      </c>
      <c r="R71" s="31">
        <f t="shared" ref="R71:R134" si="23">Q71/O71</f>
        <v>4967.0597394457227</v>
      </c>
      <c r="S71" s="31">
        <v>64752.135174748255</v>
      </c>
      <c r="T71" s="31">
        <v>0</v>
      </c>
      <c r="U71" s="31"/>
      <c r="V71" s="34"/>
      <c r="W71" s="34">
        <f t="shared" ref="W71:W134" si="24">Q71-F71</f>
        <v>48400.50523899938</v>
      </c>
      <c r="X71" s="35">
        <f t="shared" ref="X71:X134" si="25">Q71/F71-1</f>
        <v>2.624686140834287E-2</v>
      </c>
      <c r="Y71" s="36">
        <f t="shared" ref="Y71:Y134" si="26">O71-E71</f>
        <v>3</v>
      </c>
      <c r="Z71" s="36">
        <f t="shared" ref="Z71:Z134" si="27">R71-I71</f>
        <v>88.622555610217205</v>
      </c>
      <c r="AA71" s="35">
        <f t="shared" ref="AA71:AA134" si="28">R71/I71-1</f>
        <v>1.8166177460245736E-2</v>
      </c>
      <c r="AB71" s="37">
        <v>1.8684206426278216E-2</v>
      </c>
      <c r="AD71" s="38">
        <f t="shared" si="18"/>
        <v>48400.50523899938</v>
      </c>
      <c r="AE71" s="38">
        <f t="shared" si="19"/>
        <v>-14151.494720849209</v>
      </c>
      <c r="AF71" s="38" t="e">
        <f>#REF!-#REF!</f>
        <v>#REF!</v>
      </c>
      <c r="AG71" s="38">
        <f t="shared" si="20"/>
        <v>0</v>
      </c>
      <c r="AH71" s="38">
        <f t="shared" si="21"/>
        <v>0</v>
      </c>
      <c r="AI71" s="38" t="e">
        <f t="shared" ref="AI71:AI134" si="29">SUM(AE71:AH71)</f>
        <v>#REF!</v>
      </c>
      <c r="AK71" s="60"/>
      <c r="AL71" s="61"/>
    </row>
    <row r="72" spans="1:38" x14ac:dyDescent="0.35">
      <c r="A72" s="26" t="s">
        <v>12</v>
      </c>
      <c r="B72" s="27"/>
      <c r="C72" s="28">
        <v>2195</v>
      </c>
      <c r="D72" s="39" t="s">
        <v>105</v>
      </c>
      <c r="E72" s="30">
        <v>619</v>
      </c>
      <c r="F72" s="31">
        <v>2782921.672281249</v>
      </c>
      <c r="G72" s="31"/>
      <c r="H72" s="31"/>
      <c r="I72" s="31">
        <f t="shared" si="22"/>
        <v>4495.8346886611453</v>
      </c>
      <c r="J72" s="31">
        <v>142678.75512482552</v>
      </c>
      <c r="K72" s="31">
        <v>0</v>
      </c>
      <c r="L72" s="31"/>
      <c r="M72" s="31"/>
      <c r="N72" s="32"/>
      <c r="O72" s="30">
        <v>622</v>
      </c>
      <c r="P72" s="33">
        <v>1</v>
      </c>
      <c r="Q72" s="31">
        <v>2844925.3954653125</v>
      </c>
      <c r="R72" s="31">
        <f t="shared" si="23"/>
        <v>4573.8350409410168</v>
      </c>
      <c r="S72" s="31">
        <v>114467.67146357521</v>
      </c>
      <c r="T72" s="31">
        <v>0</v>
      </c>
      <c r="U72" s="31"/>
      <c r="V72" s="34"/>
      <c r="W72" s="34">
        <f t="shared" si="24"/>
        <v>62003.723184063565</v>
      </c>
      <c r="X72" s="35">
        <f t="shared" si="25"/>
        <v>2.2280082045297744E-2</v>
      </c>
      <c r="Y72" s="36">
        <f t="shared" si="26"/>
        <v>3</v>
      </c>
      <c r="Z72" s="36">
        <f t="shared" si="27"/>
        <v>78.000352279871549</v>
      </c>
      <c r="AA72" s="35">
        <f t="shared" si="28"/>
        <v>1.7349470717105131E-2</v>
      </c>
      <c r="AB72" s="37">
        <v>1.912811482113641E-2</v>
      </c>
      <c r="AD72" s="38">
        <f t="shared" si="18"/>
        <v>62003.723184063565</v>
      </c>
      <c r="AE72" s="38">
        <f t="shared" si="19"/>
        <v>-28211.083661250304</v>
      </c>
      <c r="AF72" s="38" t="e">
        <f>#REF!-#REF!</f>
        <v>#REF!</v>
      </c>
      <c r="AG72" s="38">
        <f t="shared" si="20"/>
        <v>0</v>
      </c>
      <c r="AH72" s="38">
        <f t="shared" si="21"/>
        <v>0</v>
      </c>
      <c r="AI72" s="38" t="e">
        <f t="shared" si="29"/>
        <v>#REF!</v>
      </c>
      <c r="AK72" s="60"/>
      <c r="AL72" s="61"/>
    </row>
    <row r="73" spans="1:38" x14ac:dyDescent="0.35">
      <c r="A73" s="26" t="s">
        <v>12</v>
      </c>
      <c r="B73" s="27" t="s">
        <v>106</v>
      </c>
      <c r="C73" s="28">
        <v>5207</v>
      </c>
      <c r="D73" s="39" t="s">
        <v>107</v>
      </c>
      <c r="E73" s="30">
        <v>103</v>
      </c>
      <c r="F73" s="31">
        <v>525227.49870127626</v>
      </c>
      <c r="G73" s="31"/>
      <c r="H73" s="31"/>
      <c r="I73" s="31">
        <f t="shared" si="22"/>
        <v>5099.2961038958856</v>
      </c>
      <c r="J73" s="31">
        <v>46550.715528842586</v>
      </c>
      <c r="K73" s="31">
        <v>0</v>
      </c>
      <c r="L73" s="31"/>
      <c r="M73" s="31"/>
      <c r="N73" s="32"/>
      <c r="O73" s="30">
        <v>106</v>
      </c>
      <c r="P73" s="33">
        <v>1</v>
      </c>
      <c r="Q73" s="31">
        <v>541305.39357385132</v>
      </c>
      <c r="R73" s="31">
        <f t="shared" si="23"/>
        <v>5106.6546563570882</v>
      </c>
      <c r="S73" s="31">
        <v>36853.552354303538</v>
      </c>
      <c r="T73" s="31">
        <v>0</v>
      </c>
      <c r="U73" s="31"/>
      <c r="V73" s="34"/>
      <c r="W73" s="34">
        <f t="shared" si="24"/>
        <v>16077.894872575067</v>
      </c>
      <c r="X73" s="35">
        <f t="shared" si="25"/>
        <v>3.0611296842474323E-2</v>
      </c>
      <c r="Y73" s="36">
        <f t="shared" si="26"/>
        <v>3</v>
      </c>
      <c r="Z73" s="36">
        <f t="shared" si="27"/>
        <v>7.3585524612026347</v>
      </c>
      <c r="AA73" s="35">
        <f t="shared" si="28"/>
        <v>1.4430525922157766E-3</v>
      </c>
      <c r="AB73" s="37">
        <v>1.5380310120852947E-2</v>
      </c>
      <c r="AD73" s="38">
        <f t="shared" si="18"/>
        <v>16077.894872575067</v>
      </c>
      <c r="AE73" s="38">
        <f t="shared" si="19"/>
        <v>-9697.1631745390478</v>
      </c>
      <c r="AF73" s="38" t="e">
        <f>#REF!-#REF!</f>
        <v>#REF!</v>
      </c>
      <c r="AG73" s="38">
        <f t="shared" si="20"/>
        <v>0</v>
      </c>
      <c r="AH73" s="38">
        <f t="shared" si="21"/>
        <v>0</v>
      </c>
      <c r="AI73" s="38" t="e">
        <f t="shared" si="29"/>
        <v>#REF!</v>
      </c>
      <c r="AK73" s="60"/>
      <c r="AL73" s="61"/>
    </row>
    <row r="74" spans="1:38" x14ac:dyDescent="0.35">
      <c r="A74" s="26" t="s">
        <v>12</v>
      </c>
      <c r="B74" s="27" t="s">
        <v>108</v>
      </c>
      <c r="C74" s="28">
        <v>3363</v>
      </c>
      <c r="D74" s="29" t="s">
        <v>109</v>
      </c>
      <c r="E74" s="30">
        <v>337</v>
      </c>
      <c r="F74" s="31">
        <v>1629989.5232113807</v>
      </c>
      <c r="G74" s="31"/>
      <c r="H74" s="31"/>
      <c r="I74" s="31">
        <f t="shared" si="22"/>
        <v>4836.7641638319901</v>
      </c>
      <c r="J74" s="31">
        <v>140.13192283478566</v>
      </c>
      <c r="K74" s="31">
        <v>0</v>
      </c>
      <c r="L74" s="31"/>
      <c r="M74" s="31"/>
      <c r="N74" s="32"/>
      <c r="O74" s="30">
        <v>329</v>
      </c>
      <c r="P74" s="33">
        <v>0</v>
      </c>
      <c r="Q74" s="31">
        <v>1647681.977496576</v>
      </c>
      <c r="R74" s="31">
        <f t="shared" si="23"/>
        <v>5008.1519072844258</v>
      </c>
      <c r="S74" s="31">
        <v>0</v>
      </c>
      <c r="T74" s="31">
        <v>0</v>
      </c>
      <c r="U74" s="31"/>
      <c r="V74" s="34"/>
      <c r="W74" s="34">
        <f t="shared" si="24"/>
        <v>17692.45428519533</v>
      </c>
      <c r="X74" s="35">
        <f t="shared" si="25"/>
        <v>1.0854336198638848E-2</v>
      </c>
      <c r="Y74" s="36">
        <f t="shared" si="26"/>
        <v>-8</v>
      </c>
      <c r="Z74" s="36">
        <f t="shared" si="27"/>
        <v>171.38774345243564</v>
      </c>
      <c r="AA74" s="35">
        <f t="shared" si="28"/>
        <v>3.5434380847845892E-2</v>
      </c>
      <c r="AB74" s="37">
        <v>3.3624543448279143E-2</v>
      </c>
      <c r="AD74" s="38">
        <f t="shared" si="18"/>
        <v>17692.45428519533</v>
      </c>
      <c r="AE74" s="38">
        <f t="shared" si="19"/>
        <v>-140.13192283478566</v>
      </c>
      <c r="AF74" s="38" t="e">
        <f>#REF!-#REF!</f>
        <v>#REF!</v>
      </c>
      <c r="AG74" s="38">
        <f t="shared" si="20"/>
        <v>0</v>
      </c>
      <c r="AH74" s="38">
        <f t="shared" si="21"/>
        <v>0</v>
      </c>
      <c r="AI74" s="38" t="e">
        <f t="shared" si="29"/>
        <v>#REF!</v>
      </c>
      <c r="AK74" s="60"/>
      <c r="AL74" s="61"/>
    </row>
    <row r="75" spans="1:38" x14ac:dyDescent="0.35">
      <c r="A75" s="26" t="s">
        <v>12</v>
      </c>
      <c r="B75" s="27" t="s">
        <v>110</v>
      </c>
      <c r="C75" s="28">
        <v>5200</v>
      </c>
      <c r="D75" s="39" t="s">
        <v>111</v>
      </c>
      <c r="E75" s="30">
        <v>630</v>
      </c>
      <c r="F75" s="31">
        <v>2859065.5145548065</v>
      </c>
      <c r="G75" s="31"/>
      <c r="H75" s="31"/>
      <c r="I75" s="31">
        <f t="shared" si="22"/>
        <v>4538.1992294520742</v>
      </c>
      <c r="J75" s="31">
        <v>27284.593994745519</v>
      </c>
      <c r="K75" s="31">
        <v>0</v>
      </c>
      <c r="L75" s="31"/>
      <c r="M75" s="31"/>
      <c r="N75" s="32"/>
      <c r="O75" s="30">
        <v>629</v>
      </c>
      <c r="P75" s="33">
        <v>0</v>
      </c>
      <c r="Q75" s="31">
        <v>2909387.8953705286</v>
      </c>
      <c r="R75" s="31">
        <f t="shared" si="23"/>
        <v>4625.4179576637971</v>
      </c>
      <c r="S75" s="31">
        <v>3984.4595549828373</v>
      </c>
      <c r="T75" s="31">
        <v>0</v>
      </c>
      <c r="U75" s="31"/>
      <c r="V75" s="34"/>
      <c r="W75" s="34">
        <f t="shared" si="24"/>
        <v>50322.380815722048</v>
      </c>
      <c r="X75" s="35">
        <f t="shared" si="25"/>
        <v>1.7600989050283511E-2</v>
      </c>
      <c r="Y75" s="36">
        <f t="shared" si="26"/>
        <v>-1</v>
      </c>
      <c r="Z75" s="36">
        <f t="shared" si="27"/>
        <v>87.218728211722919</v>
      </c>
      <c r="AA75" s="35">
        <f t="shared" si="28"/>
        <v>1.9218796664035809E-2</v>
      </c>
      <c r="AB75" s="37">
        <v>1.9151335236059497E-2</v>
      </c>
      <c r="AD75" s="38">
        <f t="shared" si="18"/>
        <v>50322.380815722048</v>
      </c>
      <c r="AE75" s="38">
        <f t="shared" si="19"/>
        <v>-23300.134439762682</v>
      </c>
      <c r="AF75" s="38" t="e">
        <f>#REF!-#REF!</f>
        <v>#REF!</v>
      </c>
      <c r="AG75" s="38">
        <f t="shared" si="20"/>
        <v>0</v>
      </c>
      <c r="AH75" s="38">
        <f t="shared" si="21"/>
        <v>0</v>
      </c>
      <c r="AI75" s="38" t="e">
        <f t="shared" si="29"/>
        <v>#REF!</v>
      </c>
      <c r="AK75" s="60"/>
      <c r="AL75" s="61"/>
    </row>
    <row r="76" spans="1:38" x14ac:dyDescent="0.35">
      <c r="A76" s="26" t="s">
        <v>12</v>
      </c>
      <c r="B76" s="27" t="s">
        <v>112</v>
      </c>
      <c r="C76" s="28">
        <v>2198</v>
      </c>
      <c r="D76" s="29" t="s">
        <v>113</v>
      </c>
      <c r="E76" s="30">
        <v>397</v>
      </c>
      <c r="F76" s="31">
        <v>2056502.5142217912</v>
      </c>
      <c r="G76" s="31"/>
      <c r="H76" s="31"/>
      <c r="I76" s="31">
        <f t="shared" si="22"/>
        <v>5180.1070887198766</v>
      </c>
      <c r="J76" s="31">
        <v>14268.373937731842</v>
      </c>
      <c r="K76" s="31">
        <v>0</v>
      </c>
      <c r="L76" s="31"/>
      <c r="M76" s="31"/>
      <c r="N76" s="32"/>
      <c r="O76" s="30">
        <v>379</v>
      </c>
      <c r="P76" s="33">
        <v>1</v>
      </c>
      <c r="Q76" s="31">
        <v>2010979.428980747</v>
      </c>
      <c r="R76" s="31">
        <f t="shared" si="23"/>
        <v>5306.0143244874589</v>
      </c>
      <c r="S76" s="31">
        <v>0</v>
      </c>
      <c r="T76" s="31">
        <v>0</v>
      </c>
      <c r="U76" s="31"/>
      <c r="V76" s="34"/>
      <c r="W76" s="34">
        <f t="shared" si="24"/>
        <v>-45523.085241044173</v>
      </c>
      <c r="X76" s="35">
        <f t="shared" si="25"/>
        <v>-2.2136168045615467E-2</v>
      </c>
      <c r="Y76" s="36">
        <f t="shared" si="26"/>
        <v>-18</v>
      </c>
      <c r="Z76" s="36">
        <f t="shared" si="27"/>
        <v>125.90723576758228</v>
      </c>
      <c r="AA76" s="35">
        <f t="shared" si="28"/>
        <v>2.4305913683088987E-2</v>
      </c>
      <c r="AB76" s="37">
        <v>2.150413173521093E-2</v>
      </c>
      <c r="AD76" s="38">
        <f t="shared" si="18"/>
        <v>-45523.085241044173</v>
      </c>
      <c r="AE76" s="38">
        <f t="shared" si="19"/>
        <v>-14268.373937731842</v>
      </c>
      <c r="AF76" s="38" t="e">
        <f>#REF!-#REF!</f>
        <v>#REF!</v>
      </c>
      <c r="AG76" s="38">
        <f t="shared" si="20"/>
        <v>0</v>
      </c>
      <c r="AH76" s="38">
        <f t="shared" si="21"/>
        <v>0</v>
      </c>
      <c r="AI76" s="38" t="e">
        <f t="shared" si="29"/>
        <v>#REF!</v>
      </c>
      <c r="AK76" s="60"/>
      <c r="AL76" s="61"/>
    </row>
    <row r="77" spans="1:38" x14ac:dyDescent="0.35">
      <c r="A77" s="26" t="s">
        <v>12</v>
      </c>
      <c r="B77" s="27"/>
      <c r="C77" s="28">
        <v>2041</v>
      </c>
      <c r="D77" s="39" t="s">
        <v>114</v>
      </c>
      <c r="E77" s="30">
        <v>605</v>
      </c>
      <c r="F77" s="31">
        <v>2782017.8339069309</v>
      </c>
      <c r="G77" s="31"/>
      <c r="H77" s="31"/>
      <c r="I77" s="31">
        <f t="shared" si="22"/>
        <v>4598.376584970134</v>
      </c>
      <c r="J77" s="31">
        <v>80274.093010133132</v>
      </c>
      <c r="K77" s="31">
        <v>0</v>
      </c>
      <c r="L77" s="31"/>
      <c r="M77" s="31"/>
      <c r="N77" s="32"/>
      <c r="O77" s="30">
        <v>591</v>
      </c>
      <c r="P77" s="33">
        <v>3</v>
      </c>
      <c r="Q77" s="31">
        <v>2758973.1070445306</v>
      </c>
      <c r="R77" s="31">
        <f t="shared" si="23"/>
        <v>4668.3132098892229</v>
      </c>
      <c r="S77" s="31">
        <v>40366.445690206252</v>
      </c>
      <c r="T77" s="31">
        <v>0</v>
      </c>
      <c r="U77" s="31"/>
      <c r="V77" s="34"/>
      <c r="W77" s="34">
        <f t="shared" si="24"/>
        <v>-23044.726862400305</v>
      </c>
      <c r="X77" s="35">
        <f t="shared" si="25"/>
        <v>-8.2834576333529197E-3</v>
      </c>
      <c r="Y77" s="36">
        <f t="shared" si="26"/>
        <v>-14</v>
      </c>
      <c r="Z77" s="36">
        <f t="shared" si="27"/>
        <v>69.936624919088899</v>
      </c>
      <c r="AA77" s="35">
        <f t="shared" si="28"/>
        <v>1.5208981610526973E-2</v>
      </c>
      <c r="AB77" s="37">
        <v>1.9127831557933517E-2</v>
      </c>
      <c r="AD77" s="38">
        <f t="shared" si="18"/>
        <v>-23044.726862400305</v>
      </c>
      <c r="AE77" s="38">
        <f t="shared" si="19"/>
        <v>-39907.64731992688</v>
      </c>
      <c r="AF77" s="38" t="e">
        <f>#REF!-#REF!</f>
        <v>#REF!</v>
      </c>
      <c r="AG77" s="38">
        <f t="shared" si="20"/>
        <v>0</v>
      </c>
      <c r="AH77" s="38">
        <f t="shared" si="21"/>
        <v>0</v>
      </c>
      <c r="AI77" s="38" t="e">
        <f t="shared" si="29"/>
        <v>#REF!</v>
      </c>
      <c r="AK77" s="60"/>
      <c r="AL77" s="61"/>
    </row>
    <row r="78" spans="1:38" x14ac:dyDescent="0.35">
      <c r="A78" s="26" t="s">
        <v>12</v>
      </c>
      <c r="B78" s="27"/>
      <c r="C78" s="28">
        <v>2126</v>
      </c>
      <c r="D78" s="39" t="s">
        <v>115</v>
      </c>
      <c r="E78" s="30">
        <v>100</v>
      </c>
      <c r="F78" s="31">
        <v>610561.254778879</v>
      </c>
      <c r="G78" s="31"/>
      <c r="H78" s="31"/>
      <c r="I78" s="31">
        <f t="shared" si="22"/>
        <v>6105.6125477887899</v>
      </c>
      <c r="J78" s="31">
        <v>65190.518055876659</v>
      </c>
      <c r="K78" s="31">
        <v>0</v>
      </c>
      <c r="L78" s="31"/>
      <c r="M78" s="31"/>
      <c r="N78" s="32"/>
      <c r="O78" s="30">
        <v>101</v>
      </c>
      <c r="P78" s="33">
        <v>0</v>
      </c>
      <c r="Q78" s="31">
        <v>625336.35855160118</v>
      </c>
      <c r="R78" s="31">
        <f t="shared" si="23"/>
        <v>6191.4490945703092</v>
      </c>
      <c r="S78" s="31">
        <v>61213.718878515007</v>
      </c>
      <c r="T78" s="31">
        <v>0</v>
      </c>
      <c r="U78" s="31"/>
      <c r="V78" s="34"/>
      <c r="W78" s="34">
        <f t="shared" si="24"/>
        <v>14775.103772722185</v>
      </c>
      <c r="X78" s="35">
        <f t="shared" si="25"/>
        <v>2.4199216142650748E-2</v>
      </c>
      <c r="Y78" s="36">
        <f t="shared" si="26"/>
        <v>1</v>
      </c>
      <c r="Z78" s="36">
        <f t="shared" si="27"/>
        <v>85.836546781519246</v>
      </c>
      <c r="AA78" s="35">
        <f t="shared" si="28"/>
        <v>1.4058629844208914E-2</v>
      </c>
      <c r="AB78" s="37">
        <v>1.6025970955397817E-2</v>
      </c>
      <c r="AD78" s="38">
        <f t="shared" si="18"/>
        <v>14775.103772722185</v>
      </c>
      <c r="AE78" s="38">
        <f t="shared" si="19"/>
        <v>-3976.7991773616523</v>
      </c>
      <c r="AF78" s="38" t="e">
        <f>#REF!-#REF!</f>
        <v>#REF!</v>
      </c>
      <c r="AG78" s="38">
        <f t="shared" si="20"/>
        <v>0</v>
      </c>
      <c r="AH78" s="38">
        <f t="shared" si="21"/>
        <v>0</v>
      </c>
      <c r="AI78" s="38" t="e">
        <f t="shared" si="29"/>
        <v>#REF!</v>
      </c>
      <c r="AK78" s="60"/>
      <c r="AL78" s="61"/>
    </row>
    <row r="79" spans="1:38" x14ac:dyDescent="0.35">
      <c r="A79" s="26" t="s">
        <v>12</v>
      </c>
      <c r="B79" s="27"/>
      <c r="C79" s="28">
        <v>2127</v>
      </c>
      <c r="D79" s="39" t="s">
        <v>116</v>
      </c>
      <c r="E79" s="30">
        <v>207</v>
      </c>
      <c r="F79" s="31">
        <v>881134.2234593723</v>
      </c>
      <c r="G79" s="31"/>
      <c r="H79" s="31"/>
      <c r="I79" s="31">
        <f t="shared" si="22"/>
        <v>4256.6870698520397</v>
      </c>
      <c r="J79" s="31">
        <v>15874.223459372297</v>
      </c>
      <c r="K79" s="31">
        <v>18715.343917929225</v>
      </c>
      <c r="L79" s="31"/>
      <c r="M79" s="31"/>
      <c r="N79" s="32"/>
      <c r="O79" s="30">
        <v>206</v>
      </c>
      <c r="P79" s="33">
        <v>0</v>
      </c>
      <c r="Q79" s="31">
        <v>892586.50473586144</v>
      </c>
      <c r="R79" s="31">
        <f t="shared" si="23"/>
        <v>4332.9441977469005</v>
      </c>
      <c r="S79" s="31">
        <v>13996.504735861439</v>
      </c>
      <c r="T79" s="31">
        <v>10769.704003842042</v>
      </c>
      <c r="U79" s="31"/>
      <c r="V79" s="34"/>
      <c r="W79" s="34">
        <f t="shared" si="24"/>
        <v>11452.281276489142</v>
      </c>
      <c r="X79" s="35">
        <f t="shared" si="25"/>
        <v>1.2997204025882558E-2</v>
      </c>
      <c r="Y79" s="36">
        <f t="shared" si="26"/>
        <v>-1</v>
      </c>
      <c r="Z79" s="36">
        <f t="shared" si="27"/>
        <v>76.257127894860787</v>
      </c>
      <c r="AA79" s="35">
        <f t="shared" si="28"/>
        <v>1.7914666181348293E-2</v>
      </c>
      <c r="AB79" s="37">
        <v>1.7246289957421279E-2</v>
      </c>
      <c r="AD79" s="38">
        <f t="shared" si="18"/>
        <v>11452.281276489142</v>
      </c>
      <c r="AE79" s="38">
        <f t="shared" si="19"/>
        <v>-1877.7187235108577</v>
      </c>
      <c r="AF79" s="38" t="e">
        <f>#REF!-#REF!</f>
        <v>#REF!</v>
      </c>
      <c r="AG79" s="38">
        <f t="shared" si="20"/>
        <v>0</v>
      </c>
      <c r="AH79" s="38">
        <f t="shared" si="21"/>
        <v>-7945.6399140871836</v>
      </c>
      <c r="AI79" s="38" t="e">
        <f t="shared" si="29"/>
        <v>#REF!</v>
      </c>
      <c r="AK79" s="60"/>
      <c r="AL79" s="61"/>
    </row>
    <row r="80" spans="1:38" x14ac:dyDescent="0.35">
      <c r="A80" s="26" t="s">
        <v>12</v>
      </c>
      <c r="B80" s="27" t="s">
        <v>117</v>
      </c>
      <c r="C80" s="28">
        <v>2090</v>
      </c>
      <c r="D80" s="29" t="s">
        <v>118</v>
      </c>
      <c r="E80" s="30">
        <v>355</v>
      </c>
      <c r="F80" s="31">
        <v>1751129.2147331743</v>
      </c>
      <c r="G80" s="31"/>
      <c r="H80" s="31"/>
      <c r="I80" s="31">
        <f t="shared" si="22"/>
        <v>4932.7583513610543</v>
      </c>
      <c r="J80" s="31">
        <v>24418.845620832639</v>
      </c>
      <c r="K80" s="31">
        <v>0</v>
      </c>
      <c r="L80" s="31"/>
      <c r="M80" s="31"/>
      <c r="N80" s="32"/>
      <c r="O80" s="30">
        <v>354</v>
      </c>
      <c r="P80" s="33">
        <v>2</v>
      </c>
      <c r="Q80" s="31">
        <v>1773317.9953548796</v>
      </c>
      <c r="R80" s="31">
        <f t="shared" si="23"/>
        <v>5009.3728682341234</v>
      </c>
      <c r="S80" s="31">
        <v>0</v>
      </c>
      <c r="T80" s="31">
        <v>0</v>
      </c>
      <c r="U80" s="31"/>
      <c r="V80" s="34"/>
      <c r="W80" s="34">
        <f t="shared" si="24"/>
        <v>22188.780621705344</v>
      </c>
      <c r="X80" s="35">
        <f t="shared" si="25"/>
        <v>1.2671126970539515E-2</v>
      </c>
      <c r="Y80" s="36">
        <f t="shared" si="26"/>
        <v>-1</v>
      </c>
      <c r="Z80" s="36">
        <f t="shared" si="27"/>
        <v>76.614516873069078</v>
      </c>
      <c r="AA80" s="35">
        <f t="shared" si="28"/>
        <v>1.5531779871586382E-2</v>
      </c>
      <c r="AB80" s="37">
        <v>1.8614386568629238E-2</v>
      </c>
      <c r="AD80" s="38">
        <f t="shared" si="18"/>
        <v>22188.780621705344</v>
      </c>
      <c r="AE80" s="38">
        <f t="shared" si="19"/>
        <v>-24418.845620832639</v>
      </c>
      <c r="AF80" s="38" t="e">
        <f>#REF!-#REF!</f>
        <v>#REF!</v>
      </c>
      <c r="AG80" s="38">
        <f t="shared" si="20"/>
        <v>0</v>
      </c>
      <c r="AH80" s="38">
        <f t="shared" si="21"/>
        <v>0</v>
      </c>
      <c r="AI80" s="38" t="e">
        <f t="shared" si="29"/>
        <v>#REF!</v>
      </c>
      <c r="AK80" s="60"/>
      <c r="AL80" s="61"/>
    </row>
    <row r="81" spans="1:38" x14ac:dyDescent="0.35">
      <c r="A81" s="26" t="s">
        <v>12</v>
      </c>
      <c r="B81" s="27" t="s">
        <v>119</v>
      </c>
      <c r="C81" s="28">
        <v>2043</v>
      </c>
      <c r="D81" s="29" t="s">
        <v>120</v>
      </c>
      <c r="E81" s="30">
        <v>548</v>
      </c>
      <c r="F81" s="31">
        <v>2575482.1225568522</v>
      </c>
      <c r="G81" s="31"/>
      <c r="H81" s="31"/>
      <c r="I81" s="31">
        <f t="shared" si="22"/>
        <v>4699.7848951767373</v>
      </c>
      <c r="J81" s="31">
        <v>9292.1214388748631</v>
      </c>
      <c r="K81" s="31">
        <v>0</v>
      </c>
      <c r="L81" s="31"/>
      <c r="M81" s="31"/>
      <c r="N81" s="32"/>
      <c r="O81" s="30">
        <v>546</v>
      </c>
      <c r="P81" s="33">
        <v>3</v>
      </c>
      <c r="Q81" s="31">
        <v>2629510.6414972981</v>
      </c>
      <c r="R81" s="31">
        <f t="shared" si="23"/>
        <v>4815.9535558558573</v>
      </c>
      <c r="S81" s="31">
        <v>0</v>
      </c>
      <c r="T81" s="31">
        <v>0</v>
      </c>
      <c r="U81" s="31"/>
      <c r="V81" s="34"/>
      <c r="W81" s="34">
        <f t="shared" si="24"/>
        <v>54028.518940445967</v>
      </c>
      <c r="X81" s="35">
        <f t="shared" si="25"/>
        <v>2.0978021344915554E-2</v>
      </c>
      <c r="Y81" s="36">
        <f t="shared" si="26"/>
        <v>-2</v>
      </c>
      <c r="Z81" s="36">
        <f t="shared" si="27"/>
        <v>116.16866067911997</v>
      </c>
      <c r="AA81" s="35">
        <f t="shared" si="28"/>
        <v>2.471786757694816E-2</v>
      </c>
      <c r="AB81" s="37">
        <v>2.454531990827058E-2</v>
      </c>
      <c r="AD81" s="38">
        <f t="shared" si="18"/>
        <v>54028.518940445967</v>
      </c>
      <c r="AE81" s="38">
        <f t="shared" si="19"/>
        <v>-9292.1214388748631</v>
      </c>
      <c r="AF81" s="38" t="e">
        <f>#REF!-#REF!</f>
        <v>#REF!</v>
      </c>
      <c r="AG81" s="38">
        <f t="shared" si="20"/>
        <v>0</v>
      </c>
      <c r="AH81" s="38">
        <f t="shared" si="21"/>
        <v>0</v>
      </c>
      <c r="AI81" s="38" t="e">
        <f t="shared" si="29"/>
        <v>#REF!</v>
      </c>
      <c r="AK81" s="60"/>
      <c r="AL81" s="61"/>
    </row>
    <row r="82" spans="1:38" x14ac:dyDescent="0.35">
      <c r="A82" s="26" t="s">
        <v>12</v>
      </c>
      <c r="B82" s="27"/>
      <c r="C82" s="28">
        <v>2044</v>
      </c>
      <c r="D82" s="29" t="s">
        <v>121</v>
      </c>
      <c r="E82" s="30">
        <v>402</v>
      </c>
      <c r="F82" s="31">
        <v>1873205.2403883401</v>
      </c>
      <c r="G82" s="31"/>
      <c r="H82" s="31"/>
      <c r="I82" s="31">
        <f t="shared" si="22"/>
        <v>4659.7145283292039</v>
      </c>
      <c r="J82" s="31">
        <v>0</v>
      </c>
      <c r="K82" s="31">
        <v>0</v>
      </c>
      <c r="L82" s="31"/>
      <c r="M82" s="31"/>
      <c r="N82" s="32"/>
      <c r="O82" s="30">
        <v>404</v>
      </c>
      <c r="P82" s="33">
        <v>0</v>
      </c>
      <c r="Q82" s="31">
        <v>1937827.8929764831</v>
      </c>
      <c r="R82" s="31">
        <f t="shared" si="23"/>
        <v>4796.6036954863439</v>
      </c>
      <c r="S82" s="31">
        <v>0</v>
      </c>
      <c r="T82" s="31">
        <v>0</v>
      </c>
      <c r="U82" s="31"/>
      <c r="V82" s="34"/>
      <c r="W82" s="34">
        <f t="shared" si="24"/>
        <v>64622.652588143013</v>
      </c>
      <c r="X82" s="35">
        <f t="shared" si="25"/>
        <v>3.4498436794222265E-2</v>
      </c>
      <c r="Y82" s="36">
        <f t="shared" si="26"/>
        <v>2</v>
      </c>
      <c r="Z82" s="36">
        <f t="shared" si="27"/>
        <v>136.88916715714004</v>
      </c>
      <c r="AA82" s="35">
        <f t="shared" si="28"/>
        <v>2.9377157404151921E-2</v>
      </c>
      <c r="AB82" s="37">
        <v>2.9697779573960359E-2</v>
      </c>
      <c r="AD82" s="38">
        <f t="shared" si="18"/>
        <v>64622.652588143013</v>
      </c>
      <c r="AE82" s="38">
        <f t="shared" si="19"/>
        <v>0</v>
      </c>
      <c r="AF82" s="38" t="e">
        <f>#REF!-#REF!</f>
        <v>#REF!</v>
      </c>
      <c r="AG82" s="38">
        <f t="shared" si="20"/>
        <v>0</v>
      </c>
      <c r="AH82" s="38">
        <f t="shared" si="21"/>
        <v>0</v>
      </c>
      <c r="AI82" s="38" t="e">
        <f t="shared" si="29"/>
        <v>#REF!</v>
      </c>
      <c r="AK82" s="60"/>
      <c r="AL82" s="61"/>
    </row>
    <row r="83" spans="1:38" x14ac:dyDescent="0.35">
      <c r="A83" s="26" t="s">
        <v>12</v>
      </c>
      <c r="B83" s="27" t="s">
        <v>122</v>
      </c>
      <c r="C83" s="28">
        <v>2002</v>
      </c>
      <c r="D83" s="29" t="s">
        <v>336</v>
      </c>
      <c r="E83" s="30">
        <v>316</v>
      </c>
      <c r="F83" s="31">
        <v>1471429.5588226442</v>
      </c>
      <c r="G83" s="31"/>
      <c r="H83" s="31"/>
      <c r="I83" s="31">
        <f t="shared" si="22"/>
        <v>4656.4226545020383</v>
      </c>
      <c r="J83" s="31">
        <v>0</v>
      </c>
      <c r="K83" s="31">
        <v>0</v>
      </c>
      <c r="L83" s="31"/>
      <c r="M83" s="31"/>
      <c r="N83" s="32"/>
      <c r="O83" s="30">
        <v>282</v>
      </c>
      <c r="P83" s="33">
        <v>2</v>
      </c>
      <c r="Q83" s="31">
        <v>1381767.924517228</v>
      </c>
      <c r="R83" s="31">
        <f t="shared" si="23"/>
        <v>4899.8862571532909</v>
      </c>
      <c r="S83" s="31">
        <v>0</v>
      </c>
      <c r="T83" s="31">
        <v>0</v>
      </c>
      <c r="U83" s="31"/>
      <c r="V83" s="34"/>
      <c r="W83" s="34">
        <f t="shared" si="24"/>
        <v>-89661.634305416141</v>
      </c>
      <c r="X83" s="35">
        <f t="shared" si="25"/>
        <v>-6.0935050385394152E-2</v>
      </c>
      <c r="Y83" s="36">
        <f t="shared" si="26"/>
        <v>-34</v>
      </c>
      <c r="Z83" s="36">
        <f t="shared" si="27"/>
        <v>243.46360265125259</v>
      </c>
      <c r="AA83" s="35">
        <f t="shared" si="28"/>
        <v>5.2285546376650505E-2</v>
      </c>
      <c r="AB83" s="37">
        <v>4.2344762885665466E-2</v>
      </c>
      <c r="AD83" s="38">
        <f t="shared" si="18"/>
        <v>-89661.634305416141</v>
      </c>
      <c r="AE83" s="38">
        <f t="shared" si="19"/>
        <v>0</v>
      </c>
      <c r="AF83" s="38" t="e">
        <f>#REF!-#REF!</f>
        <v>#REF!</v>
      </c>
      <c r="AG83" s="38">
        <f t="shared" si="20"/>
        <v>0</v>
      </c>
      <c r="AH83" s="38">
        <f t="shared" si="21"/>
        <v>0</v>
      </c>
      <c r="AI83" s="38" t="e">
        <f t="shared" si="29"/>
        <v>#REF!</v>
      </c>
      <c r="AK83" s="60"/>
      <c r="AL83" s="61"/>
    </row>
    <row r="84" spans="1:38" x14ac:dyDescent="0.35">
      <c r="A84" s="26" t="s">
        <v>12</v>
      </c>
      <c r="B84" s="27" t="s">
        <v>123</v>
      </c>
      <c r="C84" s="28">
        <v>2128</v>
      </c>
      <c r="D84" s="29" t="s">
        <v>124</v>
      </c>
      <c r="E84" s="30">
        <v>386</v>
      </c>
      <c r="F84" s="31">
        <v>1638530.6581749963</v>
      </c>
      <c r="G84" s="31"/>
      <c r="H84" s="31"/>
      <c r="I84" s="31">
        <f t="shared" si="22"/>
        <v>4244.8980781735654</v>
      </c>
      <c r="J84" s="31">
        <v>0</v>
      </c>
      <c r="K84" s="31">
        <v>0</v>
      </c>
      <c r="L84" s="31"/>
      <c r="M84" s="31"/>
      <c r="N84" s="32"/>
      <c r="O84" s="30">
        <v>375</v>
      </c>
      <c r="P84" s="33">
        <v>2</v>
      </c>
      <c r="Q84" s="31">
        <v>1647471.2270230551</v>
      </c>
      <c r="R84" s="31">
        <f t="shared" si="23"/>
        <v>4393.256605394814</v>
      </c>
      <c r="S84" s="31">
        <v>0</v>
      </c>
      <c r="T84" s="31">
        <v>0</v>
      </c>
      <c r="U84" s="31"/>
      <c r="V84" s="34"/>
      <c r="W84" s="34">
        <f t="shared" si="24"/>
        <v>8940.5688480588142</v>
      </c>
      <c r="X84" s="35">
        <f t="shared" si="25"/>
        <v>5.456455027833762E-3</v>
      </c>
      <c r="Y84" s="36">
        <f t="shared" si="26"/>
        <v>-11</v>
      </c>
      <c r="Z84" s="36">
        <f t="shared" si="27"/>
        <v>148.35852722124855</v>
      </c>
      <c r="AA84" s="35">
        <f t="shared" si="28"/>
        <v>3.4949844375317118E-2</v>
      </c>
      <c r="AB84" s="37">
        <v>3.2777957864105423E-2</v>
      </c>
      <c r="AD84" s="38">
        <f t="shared" si="18"/>
        <v>8940.5688480588142</v>
      </c>
      <c r="AE84" s="38">
        <f t="shared" si="19"/>
        <v>0</v>
      </c>
      <c r="AF84" s="38" t="e">
        <f>#REF!-#REF!</f>
        <v>#REF!</v>
      </c>
      <c r="AG84" s="38">
        <f t="shared" si="20"/>
        <v>0</v>
      </c>
      <c r="AH84" s="38">
        <f t="shared" si="21"/>
        <v>0</v>
      </c>
      <c r="AI84" s="38" t="e">
        <f t="shared" si="29"/>
        <v>#REF!</v>
      </c>
      <c r="AK84" s="60"/>
      <c r="AL84" s="61"/>
    </row>
    <row r="85" spans="1:38" x14ac:dyDescent="0.35">
      <c r="A85" s="26" t="s">
        <v>12</v>
      </c>
      <c r="B85" s="27" t="s">
        <v>125</v>
      </c>
      <c r="C85" s="28">
        <v>2145</v>
      </c>
      <c r="D85" s="29" t="s">
        <v>126</v>
      </c>
      <c r="E85" s="30">
        <v>444</v>
      </c>
      <c r="F85" s="31">
        <v>1855920</v>
      </c>
      <c r="G85" s="31"/>
      <c r="H85" s="31"/>
      <c r="I85" s="31">
        <f t="shared" si="22"/>
        <v>4180</v>
      </c>
      <c r="J85" s="31">
        <v>0</v>
      </c>
      <c r="K85" s="31">
        <v>71075.949919564446</v>
      </c>
      <c r="L85" s="31"/>
      <c r="M85" s="31"/>
      <c r="N85" s="32"/>
      <c r="O85" s="30">
        <v>443</v>
      </c>
      <c r="P85" s="33">
        <v>0</v>
      </c>
      <c r="Q85" s="31">
        <v>1889395</v>
      </c>
      <c r="R85" s="31">
        <f t="shared" si="23"/>
        <v>4265</v>
      </c>
      <c r="S85" s="31">
        <v>0</v>
      </c>
      <c r="T85" s="31">
        <v>53996.840643908858</v>
      </c>
      <c r="U85" s="31"/>
      <c r="V85" s="34"/>
      <c r="W85" s="34">
        <f t="shared" si="24"/>
        <v>33475</v>
      </c>
      <c r="X85" s="35">
        <f t="shared" si="25"/>
        <v>1.8036876589508255E-2</v>
      </c>
      <c r="Y85" s="36">
        <f t="shared" si="26"/>
        <v>-1</v>
      </c>
      <c r="Z85" s="36">
        <f t="shared" si="27"/>
        <v>85</v>
      </c>
      <c r="AA85" s="35">
        <f t="shared" si="28"/>
        <v>2.0334928229664984E-2</v>
      </c>
      <c r="AB85" s="37">
        <v>2.0334928229664984E-2</v>
      </c>
      <c r="AD85" s="38">
        <f t="shared" si="18"/>
        <v>33475</v>
      </c>
      <c r="AE85" s="38">
        <f t="shared" si="19"/>
        <v>0</v>
      </c>
      <c r="AF85" s="38" t="e">
        <f>#REF!-#REF!</f>
        <v>#REF!</v>
      </c>
      <c r="AG85" s="38">
        <f t="shared" si="20"/>
        <v>0</v>
      </c>
      <c r="AH85" s="38">
        <f t="shared" si="21"/>
        <v>-17079.109275655588</v>
      </c>
      <c r="AI85" s="38" t="e">
        <f t="shared" si="29"/>
        <v>#REF!</v>
      </c>
      <c r="AK85" s="60"/>
      <c r="AL85" s="61"/>
    </row>
    <row r="86" spans="1:38" x14ac:dyDescent="0.35">
      <c r="A86" s="26" t="s">
        <v>12</v>
      </c>
      <c r="B86" s="27" t="s">
        <v>127</v>
      </c>
      <c r="C86" s="28">
        <v>3023</v>
      </c>
      <c r="D86" s="29" t="s">
        <v>128</v>
      </c>
      <c r="E86" s="30">
        <v>417</v>
      </c>
      <c r="F86" s="31">
        <v>1743060</v>
      </c>
      <c r="G86" s="31"/>
      <c r="H86" s="31"/>
      <c r="I86" s="31">
        <f t="shared" si="22"/>
        <v>4180</v>
      </c>
      <c r="J86" s="31">
        <v>0</v>
      </c>
      <c r="K86" s="31">
        <v>89785.351105070193</v>
      </c>
      <c r="L86" s="31"/>
      <c r="M86" s="31"/>
      <c r="N86" s="32"/>
      <c r="O86" s="30">
        <v>417</v>
      </c>
      <c r="P86" s="33">
        <v>0</v>
      </c>
      <c r="Q86" s="31">
        <v>1778505</v>
      </c>
      <c r="R86" s="31">
        <f t="shared" si="23"/>
        <v>4265</v>
      </c>
      <c r="S86" s="31">
        <v>0</v>
      </c>
      <c r="T86" s="31">
        <v>76522.028038746837</v>
      </c>
      <c r="U86" s="31"/>
      <c r="V86" s="34"/>
      <c r="W86" s="34">
        <f t="shared" si="24"/>
        <v>35445</v>
      </c>
      <c r="X86" s="35">
        <f t="shared" si="25"/>
        <v>2.0334928229664984E-2</v>
      </c>
      <c r="Y86" s="36">
        <f t="shared" si="26"/>
        <v>0</v>
      </c>
      <c r="Z86" s="36">
        <f t="shared" si="27"/>
        <v>85</v>
      </c>
      <c r="AA86" s="35">
        <f t="shared" si="28"/>
        <v>2.0334928229664984E-2</v>
      </c>
      <c r="AB86" s="37">
        <v>2.0334928229664984E-2</v>
      </c>
      <c r="AD86" s="38">
        <f t="shared" si="18"/>
        <v>35445</v>
      </c>
      <c r="AE86" s="38">
        <f t="shared" si="19"/>
        <v>0</v>
      </c>
      <c r="AF86" s="38" t="e">
        <f>#REF!-#REF!</f>
        <v>#REF!</v>
      </c>
      <c r="AG86" s="38">
        <f t="shared" si="20"/>
        <v>0</v>
      </c>
      <c r="AH86" s="38">
        <f t="shared" si="21"/>
        <v>-13263.323066323355</v>
      </c>
      <c r="AI86" s="38" t="e">
        <f t="shared" si="29"/>
        <v>#REF!</v>
      </c>
      <c r="AK86" s="60"/>
      <c r="AL86" s="61"/>
    </row>
    <row r="87" spans="1:38" x14ac:dyDescent="0.35">
      <c r="A87" s="26" t="s">
        <v>12</v>
      </c>
      <c r="B87" s="27" t="s">
        <v>129</v>
      </c>
      <c r="C87" s="28">
        <v>2199</v>
      </c>
      <c r="D87" s="39" t="s">
        <v>130</v>
      </c>
      <c r="E87" s="30">
        <v>397</v>
      </c>
      <c r="F87" s="31">
        <v>1931001.3629198442</v>
      </c>
      <c r="G87" s="31"/>
      <c r="H87" s="31"/>
      <c r="I87" s="31">
        <f t="shared" si="22"/>
        <v>4863.9832819139656</v>
      </c>
      <c r="J87" s="31">
        <v>48550.46704524965</v>
      </c>
      <c r="K87" s="31">
        <v>0</v>
      </c>
      <c r="L87" s="31"/>
      <c r="M87" s="31"/>
      <c r="N87" s="32"/>
      <c r="O87" s="30">
        <v>378</v>
      </c>
      <c r="P87" s="33">
        <v>0</v>
      </c>
      <c r="Q87" s="31">
        <v>1878853.3489040181</v>
      </c>
      <c r="R87" s="31">
        <f t="shared" si="23"/>
        <v>4970.511505037085</v>
      </c>
      <c r="S87" s="31">
        <v>25457.633317571599</v>
      </c>
      <c r="T87" s="31">
        <v>0</v>
      </c>
      <c r="U87" s="31"/>
      <c r="V87" s="34"/>
      <c r="W87" s="34">
        <f t="shared" si="24"/>
        <v>-52148.014015826164</v>
      </c>
      <c r="X87" s="35">
        <f t="shared" si="25"/>
        <v>-2.7005684727727908E-2</v>
      </c>
      <c r="Y87" s="36">
        <f t="shared" si="26"/>
        <v>-19</v>
      </c>
      <c r="Z87" s="36">
        <f t="shared" si="27"/>
        <v>106.52822312311946</v>
      </c>
      <c r="AA87" s="35">
        <f t="shared" si="28"/>
        <v>2.1901436939396834E-2</v>
      </c>
      <c r="AB87" s="37">
        <v>1.8743456008580406E-2</v>
      </c>
      <c r="AD87" s="38">
        <f t="shared" si="18"/>
        <v>-52148.014015826164</v>
      </c>
      <c r="AE87" s="38">
        <f t="shared" si="19"/>
        <v>-23092.833727678051</v>
      </c>
      <c r="AF87" s="38" t="e">
        <f>#REF!-#REF!</f>
        <v>#REF!</v>
      </c>
      <c r="AG87" s="38">
        <f t="shared" si="20"/>
        <v>0</v>
      </c>
      <c r="AH87" s="38">
        <f t="shared" si="21"/>
        <v>0</v>
      </c>
      <c r="AI87" s="38" t="e">
        <f t="shared" si="29"/>
        <v>#REF!</v>
      </c>
      <c r="AK87" s="60"/>
      <c r="AL87" s="61"/>
    </row>
    <row r="88" spans="1:38" x14ac:dyDescent="0.35">
      <c r="A88" s="26" t="s">
        <v>12</v>
      </c>
      <c r="B88" s="27"/>
      <c r="C88" s="28">
        <v>2179</v>
      </c>
      <c r="D88" s="29" t="s">
        <v>131</v>
      </c>
      <c r="E88" s="30">
        <v>581</v>
      </c>
      <c r="F88" s="31">
        <v>2594641.0339509724</v>
      </c>
      <c r="G88" s="31"/>
      <c r="H88" s="31"/>
      <c r="I88" s="31">
        <f t="shared" si="22"/>
        <v>4465.8193355438425</v>
      </c>
      <c r="J88" s="31">
        <v>19940.079704548232</v>
      </c>
      <c r="K88" s="31">
        <v>0</v>
      </c>
      <c r="L88" s="31"/>
      <c r="M88" s="31"/>
      <c r="N88" s="32"/>
      <c r="O88" s="30">
        <v>584</v>
      </c>
      <c r="P88" s="33">
        <v>7</v>
      </c>
      <c r="Q88" s="31">
        <v>2662294.2542845397</v>
      </c>
      <c r="R88" s="31">
        <f t="shared" si="23"/>
        <v>4558.7230381584586</v>
      </c>
      <c r="S88" s="31">
        <v>0</v>
      </c>
      <c r="T88" s="31">
        <v>0</v>
      </c>
      <c r="U88" s="31"/>
      <c r="V88" s="34"/>
      <c r="W88" s="34">
        <f t="shared" si="24"/>
        <v>67653.220333567355</v>
      </c>
      <c r="X88" s="35">
        <f t="shared" si="25"/>
        <v>2.6074211980895434E-2</v>
      </c>
      <c r="Y88" s="36">
        <f t="shared" si="26"/>
        <v>3</v>
      </c>
      <c r="Z88" s="36">
        <f t="shared" si="27"/>
        <v>92.903702614616122</v>
      </c>
      <c r="AA88" s="35">
        <f t="shared" si="28"/>
        <v>2.0803282809760626E-2</v>
      </c>
      <c r="AB88" s="37">
        <v>2.1043476396761296E-2</v>
      </c>
      <c r="AD88" s="38">
        <f t="shared" si="18"/>
        <v>67653.220333567355</v>
      </c>
      <c r="AE88" s="38">
        <f t="shared" si="19"/>
        <v>-19940.079704548232</v>
      </c>
      <c r="AF88" s="38" t="e">
        <f>#REF!-#REF!</f>
        <v>#REF!</v>
      </c>
      <c r="AG88" s="38">
        <f t="shared" si="20"/>
        <v>0</v>
      </c>
      <c r="AH88" s="38">
        <f t="shared" si="21"/>
        <v>0</v>
      </c>
      <c r="AI88" s="38" t="e">
        <f t="shared" si="29"/>
        <v>#REF!</v>
      </c>
      <c r="AK88" s="60"/>
      <c r="AL88" s="61"/>
    </row>
    <row r="89" spans="1:38" x14ac:dyDescent="0.35">
      <c r="A89" s="26" t="s">
        <v>12</v>
      </c>
      <c r="B89" s="27" t="s">
        <v>132</v>
      </c>
      <c r="C89" s="28">
        <v>2048</v>
      </c>
      <c r="D89" s="29" t="s">
        <v>133</v>
      </c>
      <c r="E89" s="30">
        <v>407</v>
      </c>
      <c r="F89" s="31">
        <v>1837712.8324706133</v>
      </c>
      <c r="G89" s="31"/>
      <c r="H89" s="31"/>
      <c r="I89" s="31">
        <f t="shared" si="22"/>
        <v>4515.2649446452415</v>
      </c>
      <c r="J89" s="31">
        <v>0</v>
      </c>
      <c r="K89" s="31">
        <v>0</v>
      </c>
      <c r="L89" s="31"/>
      <c r="M89" s="31"/>
      <c r="N89" s="32"/>
      <c r="O89" s="30">
        <v>407</v>
      </c>
      <c r="P89" s="33">
        <v>0</v>
      </c>
      <c r="Q89" s="31">
        <v>1894426.9900191112</v>
      </c>
      <c r="R89" s="31">
        <f t="shared" si="23"/>
        <v>4654.6117690887249</v>
      </c>
      <c r="S89" s="31">
        <v>0</v>
      </c>
      <c r="T89" s="31">
        <v>0</v>
      </c>
      <c r="U89" s="31"/>
      <c r="V89" s="34"/>
      <c r="W89" s="34">
        <f t="shared" si="24"/>
        <v>56714.157548497897</v>
      </c>
      <c r="X89" s="35">
        <f t="shared" si="25"/>
        <v>3.0861273070750483E-2</v>
      </c>
      <c r="Y89" s="36">
        <f t="shared" si="26"/>
        <v>0</v>
      </c>
      <c r="Z89" s="36">
        <f t="shared" si="27"/>
        <v>139.34682444348346</v>
      </c>
      <c r="AA89" s="35">
        <f t="shared" si="28"/>
        <v>3.0861273070750483E-2</v>
      </c>
      <c r="AB89" s="37">
        <v>3.0861273070726725E-2</v>
      </c>
      <c r="AD89" s="38">
        <f t="shared" si="18"/>
        <v>56714.157548497897</v>
      </c>
      <c r="AE89" s="38">
        <f t="shared" si="19"/>
        <v>0</v>
      </c>
      <c r="AF89" s="38" t="e">
        <f>#REF!-#REF!</f>
        <v>#REF!</v>
      </c>
      <c r="AG89" s="38">
        <f t="shared" si="20"/>
        <v>0</v>
      </c>
      <c r="AH89" s="38">
        <f t="shared" si="21"/>
        <v>0</v>
      </c>
      <c r="AI89" s="38" t="e">
        <f t="shared" si="29"/>
        <v>#REF!</v>
      </c>
      <c r="AK89" s="60"/>
      <c r="AL89" s="61"/>
    </row>
    <row r="90" spans="1:38" x14ac:dyDescent="0.35">
      <c r="A90" s="26" t="s">
        <v>12</v>
      </c>
      <c r="B90" s="27" t="s">
        <v>134</v>
      </c>
      <c r="C90" s="28">
        <v>2192</v>
      </c>
      <c r="D90" s="39" t="s">
        <v>135</v>
      </c>
      <c r="E90" s="30">
        <v>425</v>
      </c>
      <c r="F90" s="31">
        <v>1776500</v>
      </c>
      <c r="G90" s="31"/>
      <c r="H90" s="31"/>
      <c r="I90" s="31">
        <f t="shared" si="22"/>
        <v>4180</v>
      </c>
      <c r="J90" s="31">
        <v>0</v>
      </c>
      <c r="K90" s="31">
        <v>226374.21885506119</v>
      </c>
      <c r="L90" s="31"/>
      <c r="M90" s="31"/>
      <c r="N90" s="32"/>
      <c r="O90" s="30">
        <v>401</v>
      </c>
      <c r="P90" s="33">
        <v>0</v>
      </c>
      <c r="Q90" s="31">
        <v>1714265.2097407999</v>
      </c>
      <c r="R90" s="31">
        <f t="shared" si="23"/>
        <v>4274.9755853885281</v>
      </c>
      <c r="S90" s="31">
        <v>4000.2097407998517</v>
      </c>
      <c r="T90" s="31">
        <v>197378.24515515141</v>
      </c>
      <c r="U90" s="31"/>
      <c r="V90" s="34"/>
      <c r="W90" s="34">
        <f t="shared" si="24"/>
        <v>-62234.790259200148</v>
      </c>
      <c r="X90" s="35">
        <f t="shared" si="25"/>
        <v>-3.5032248949732669E-2</v>
      </c>
      <c r="Y90" s="36">
        <f t="shared" si="26"/>
        <v>-24</v>
      </c>
      <c r="Z90" s="36">
        <f t="shared" si="27"/>
        <v>94.975585388528089</v>
      </c>
      <c r="AA90" s="35">
        <f t="shared" si="28"/>
        <v>2.2721431911131074E-2</v>
      </c>
      <c r="AB90" s="37">
        <v>2.0334928229664984E-2</v>
      </c>
      <c r="AD90" s="38">
        <f t="shared" si="18"/>
        <v>-62234.790259200148</v>
      </c>
      <c r="AE90" s="38">
        <f t="shared" si="19"/>
        <v>4000.2097407998517</v>
      </c>
      <c r="AF90" s="38" t="e">
        <f>#REF!-#REF!</f>
        <v>#REF!</v>
      </c>
      <c r="AG90" s="38">
        <f t="shared" si="20"/>
        <v>0</v>
      </c>
      <c r="AH90" s="38">
        <f t="shared" si="21"/>
        <v>-28995.97369990978</v>
      </c>
      <c r="AI90" s="38" t="e">
        <f t="shared" si="29"/>
        <v>#REF!</v>
      </c>
      <c r="AK90" s="60"/>
      <c r="AL90" s="61"/>
    </row>
    <row r="91" spans="1:38" x14ac:dyDescent="0.35">
      <c r="A91" s="26" t="s">
        <v>12</v>
      </c>
      <c r="B91" s="27"/>
      <c r="C91" s="28">
        <v>2014</v>
      </c>
      <c r="D91" s="39" t="s">
        <v>136</v>
      </c>
      <c r="E91" s="30">
        <v>292</v>
      </c>
      <c r="F91" s="31">
        <v>1517090.791932686</v>
      </c>
      <c r="G91" s="31"/>
      <c r="H91" s="31"/>
      <c r="I91" s="31">
        <f t="shared" si="22"/>
        <v>5195.5164107283763</v>
      </c>
      <c r="J91" s="31">
        <v>37182.963149759453</v>
      </c>
      <c r="K91" s="31">
        <v>0</v>
      </c>
      <c r="L91" s="31"/>
      <c r="M91" s="31"/>
      <c r="N91" s="32"/>
      <c r="O91" s="30">
        <v>295</v>
      </c>
      <c r="P91" s="33">
        <v>0</v>
      </c>
      <c r="Q91" s="31">
        <v>1559633.1389087164</v>
      </c>
      <c r="R91" s="31">
        <f t="shared" si="23"/>
        <v>5286.8919963007338</v>
      </c>
      <c r="S91" s="31">
        <v>15412.761634093011</v>
      </c>
      <c r="T91" s="31">
        <v>0</v>
      </c>
      <c r="U91" s="31"/>
      <c r="V91" s="34"/>
      <c r="W91" s="34">
        <f t="shared" si="24"/>
        <v>42542.346976030385</v>
      </c>
      <c r="X91" s="35">
        <f t="shared" si="25"/>
        <v>2.8042057339122017E-2</v>
      </c>
      <c r="Y91" s="36">
        <f t="shared" si="26"/>
        <v>3</v>
      </c>
      <c r="Z91" s="36">
        <f t="shared" si="27"/>
        <v>91.375585572357522</v>
      </c>
      <c r="AA91" s="35">
        <f t="shared" si="28"/>
        <v>1.7587392349232678E-2</v>
      </c>
      <c r="AB91" s="37">
        <v>1.8400630883199209E-2</v>
      </c>
      <c r="AD91" s="38">
        <f t="shared" si="18"/>
        <v>42542.346976030385</v>
      </c>
      <c r="AE91" s="38">
        <f t="shared" si="19"/>
        <v>-21770.201515666442</v>
      </c>
      <c r="AF91" s="38" t="e">
        <f>#REF!-#REF!</f>
        <v>#REF!</v>
      </c>
      <c r="AG91" s="38">
        <f t="shared" si="20"/>
        <v>0</v>
      </c>
      <c r="AH91" s="38">
        <f t="shared" si="21"/>
        <v>0</v>
      </c>
      <c r="AI91" s="38" t="e">
        <f t="shared" si="29"/>
        <v>#REF!</v>
      </c>
      <c r="AK91" s="60"/>
      <c r="AL91" s="61"/>
    </row>
    <row r="92" spans="1:38" x14ac:dyDescent="0.35">
      <c r="A92" s="26" t="s">
        <v>12</v>
      </c>
      <c r="B92" s="27" t="s">
        <v>137</v>
      </c>
      <c r="C92" s="28">
        <v>2185</v>
      </c>
      <c r="D92" s="29" t="s">
        <v>138</v>
      </c>
      <c r="E92" s="30">
        <v>335</v>
      </c>
      <c r="F92" s="31">
        <v>1584542.373714366</v>
      </c>
      <c r="G92" s="31"/>
      <c r="H92" s="31"/>
      <c r="I92" s="31">
        <f t="shared" si="22"/>
        <v>4729.9772349682571</v>
      </c>
      <c r="J92" s="31">
        <v>2787.4547968017869</v>
      </c>
      <c r="K92" s="31">
        <v>0</v>
      </c>
      <c r="L92" s="31"/>
      <c r="M92" s="31"/>
      <c r="N92" s="32"/>
      <c r="O92" s="30">
        <v>329</v>
      </c>
      <c r="P92" s="33">
        <v>0</v>
      </c>
      <c r="Q92" s="31">
        <v>1614983.3550860628</v>
      </c>
      <c r="R92" s="31">
        <f t="shared" si="23"/>
        <v>4908.763997222075</v>
      </c>
      <c r="S92" s="31">
        <v>0</v>
      </c>
      <c r="T92" s="31">
        <v>0</v>
      </c>
      <c r="U92" s="31"/>
      <c r="V92" s="34"/>
      <c r="W92" s="34">
        <f t="shared" si="24"/>
        <v>30440.981371696806</v>
      </c>
      <c r="X92" s="35">
        <f t="shared" si="25"/>
        <v>1.921121320368302E-2</v>
      </c>
      <c r="Y92" s="36">
        <f t="shared" si="26"/>
        <v>-6</v>
      </c>
      <c r="Z92" s="36">
        <f t="shared" si="27"/>
        <v>178.78676225381787</v>
      </c>
      <c r="AA92" s="35">
        <f t="shared" si="28"/>
        <v>3.7798651742351863E-2</v>
      </c>
      <c r="AB92" s="37">
        <v>3.6402341970775298E-2</v>
      </c>
      <c r="AD92" s="38">
        <f t="shared" si="18"/>
        <v>30440.981371696806</v>
      </c>
      <c r="AE92" s="38">
        <f t="shared" si="19"/>
        <v>-2787.4547968017869</v>
      </c>
      <c r="AF92" s="38" t="e">
        <f>#REF!-#REF!</f>
        <v>#REF!</v>
      </c>
      <c r="AG92" s="38">
        <f t="shared" si="20"/>
        <v>0</v>
      </c>
      <c r="AH92" s="38">
        <f t="shared" si="21"/>
        <v>0</v>
      </c>
      <c r="AI92" s="38" t="e">
        <f t="shared" si="29"/>
        <v>#REF!</v>
      </c>
      <c r="AK92" s="60"/>
      <c r="AL92" s="61"/>
    </row>
    <row r="93" spans="1:38" x14ac:dyDescent="0.35">
      <c r="A93" s="26" t="s">
        <v>12</v>
      </c>
      <c r="B93" s="27" t="s">
        <v>139</v>
      </c>
      <c r="C93" s="28">
        <v>5206</v>
      </c>
      <c r="D93" s="39" t="s">
        <v>140</v>
      </c>
      <c r="E93" s="30">
        <v>206</v>
      </c>
      <c r="F93" s="31">
        <v>867097.60483357916</v>
      </c>
      <c r="G93" s="31"/>
      <c r="H93" s="31"/>
      <c r="I93" s="31">
        <f t="shared" si="22"/>
        <v>4209.2116739494131</v>
      </c>
      <c r="J93" s="31">
        <v>6017.6048335791565</v>
      </c>
      <c r="K93" s="31">
        <v>24702.332232051456</v>
      </c>
      <c r="L93" s="31"/>
      <c r="M93" s="31"/>
      <c r="N93" s="32"/>
      <c r="O93" s="30">
        <v>207</v>
      </c>
      <c r="P93" s="33">
        <v>0</v>
      </c>
      <c r="Q93" s="31">
        <v>885705.85692932969</v>
      </c>
      <c r="R93" s="31">
        <f t="shared" si="23"/>
        <v>4278.7722556972449</v>
      </c>
      <c r="S93" s="31">
        <v>2850.8569293296896</v>
      </c>
      <c r="T93" s="31">
        <v>15982.61930004442</v>
      </c>
      <c r="U93" s="31"/>
      <c r="V93" s="34"/>
      <c r="W93" s="34">
        <f t="shared" si="24"/>
        <v>18608.252095750533</v>
      </c>
      <c r="X93" s="35">
        <f t="shared" si="25"/>
        <v>2.1460389224950083E-2</v>
      </c>
      <c r="Y93" s="36">
        <f t="shared" si="26"/>
        <v>1</v>
      </c>
      <c r="Z93" s="36">
        <f t="shared" si="27"/>
        <v>69.560581747831748</v>
      </c>
      <c r="AA93" s="35">
        <f t="shared" si="28"/>
        <v>1.6525797972655631E-2</v>
      </c>
      <c r="AB93" s="37">
        <v>1.7201712763967869E-2</v>
      </c>
      <c r="AD93" s="38">
        <f t="shared" si="18"/>
        <v>18608.252095750533</v>
      </c>
      <c r="AE93" s="38">
        <f t="shared" si="19"/>
        <v>-3166.747904249467</v>
      </c>
      <c r="AF93" s="38" t="e">
        <f>#REF!-#REF!</f>
        <v>#REF!</v>
      </c>
      <c r="AG93" s="38">
        <f t="shared" si="20"/>
        <v>0</v>
      </c>
      <c r="AH93" s="38">
        <f t="shared" si="21"/>
        <v>-8719.7129320070362</v>
      </c>
      <c r="AI93" s="38" t="e">
        <f t="shared" si="29"/>
        <v>#REF!</v>
      </c>
      <c r="AK93" s="60"/>
      <c r="AL93" s="61"/>
    </row>
    <row r="94" spans="1:38" x14ac:dyDescent="0.35">
      <c r="A94" s="26" t="s">
        <v>12</v>
      </c>
      <c r="B94" s="27" t="s">
        <v>141</v>
      </c>
      <c r="C94" s="28">
        <v>2170</v>
      </c>
      <c r="D94" s="39" t="s">
        <v>309</v>
      </c>
      <c r="E94" s="30">
        <v>327</v>
      </c>
      <c r="F94" s="31">
        <v>1405180.0120431613</v>
      </c>
      <c r="G94" s="31"/>
      <c r="H94" s="31"/>
      <c r="I94" s="31">
        <f t="shared" si="22"/>
        <v>4297.1865811717471</v>
      </c>
      <c r="J94" s="31">
        <v>28097.240546784131</v>
      </c>
      <c r="K94" s="31">
        <v>0</v>
      </c>
      <c r="L94" s="31"/>
      <c r="M94" s="31"/>
      <c r="N94" s="32"/>
      <c r="O94" s="30">
        <v>310</v>
      </c>
      <c r="P94" s="33">
        <v>1</v>
      </c>
      <c r="Q94" s="31">
        <v>1358772.5736951791</v>
      </c>
      <c r="R94" s="31">
        <f t="shared" si="23"/>
        <v>4383.1373345005777</v>
      </c>
      <c r="S94" s="31">
        <v>7415.20403530146</v>
      </c>
      <c r="T94" s="31">
        <v>0</v>
      </c>
      <c r="U94" s="31"/>
      <c r="V94" s="34"/>
      <c r="W94" s="34">
        <f t="shared" si="24"/>
        <v>-46407.438347982243</v>
      </c>
      <c r="X94" s="35">
        <f t="shared" si="25"/>
        <v>-3.3025973861174451E-2</v>
      </c>
      <c r="Y94" s="36">
        <f t="shared" si="26"/>
        <v>-17</v>
      </c>
      <c r="Z94" s="36">
        <f t="shared" si="27"/>
        <v>85.950753328830615</v>
      </c>
      <c r="AA94" s="35">
        <f t="shared" si="28"/>
        <v>2.0001634023858017E-2</v>
      </c>
      <c r="AB94" s="37">
        <v>1.827325457293405E-2</v>
      </c>
      <c r="AD94" s="38">
        <f t="shared" si="18"/>
        <v>-46407.438347982243</v>
      </c>
      <c r="AE94" s="38">
        <f t="shared" si="19"/>
        <v>-20682.036511482671</v>
      </c>
      <c r="AF94" s="38" t="e">
        <f>#REF!-#REF!</f>
        <v>#REF!</v>
      </c>
      <c r="AG94" s="38">
        <f t="shared" si="20"/>
        <v>0</v>
      </c>
      <c r="AH94" s="38">
        <f t="shared" si="21"/>
        <v>0</v>
      </c>
      <c r="AI94" s="38" t="e">
        <f t="shared" si="29"/>
        <v>#REF!</v>
      </c>
      <c r="AK94" s="60"/>
      <c r="AL94" s="61"/>
    </row>
    <row r="95" spans="1:38" x14ac:dyDescent="0.35">
      <c r="A95" s="26" t="s">
        <v>12</v>
      </c>
      <c r="B95" s="27" t="s">
        <v>142</v>
      </c>
      <c r="C95" s="28">
        <v>2054</v>
      </c>
      <c r="D95" s="39" t="s">
        <v>143</v>
      </c>
      <c r="E95" s="30">
        <v>427</v>
      </c>
      <c r="F95" s="31">
        <v>1938910.8376311162</v>
      </c>
      <c r="G95" s="31"/>
      <c r="H95" s="31"/>
      <c r="I95" s="31">
        <f t="shared" si="22"/>
        <v>4540.7747953890312</v>
      </c>
      <c r="J95" s="31">
        <v>27306.576494102832</v>
      </c>
      <c r="K95" s="31">
        <v>0</v>
      </c>
      <c r="L95" s="31"/>
      <c r="M95" s="31"/>
      <c r="N95" s="32"/>
      <c r="O95" s="30">
        <v>424</v>
      </c>
      <c r="P95" s="33">
        <v>0</v>
      </c>
      <c r="Q95" s="31">
        <v>1962237.3037537825</v>
      </c>
      <c r="R95" s="31">
        <f t="shared" si="23"/>
        <v>4627.9181692306192</v>
      </c>
      <c r="S95" s="31">
        <v>5628.0449251686223</v>
      </c>
      <c r="T95" s="31">
        <v>0</v>
      </c>
      <c r="U95" s="31"/>
      <c r="V95" s="34"/>
      <c r="W95" s="34">
        <f t="shared" si="24"/>
        <v>23326.466122666374</v>
      </c>
      <c r="X95" s="35">
        <f t="shared" si="25"/>
        <v>1.203070593548583E-2</v>
      </c>
      <c r="Y95" s="36">
        <f t="shared" si="26"/>
        <v>-3</v>
      </c>
      <c r="Z95" s="36">
        <f t="shared" si="27"/>
        <v>87.143373841588073</v>
      </c>
      <c r="AA95" s="35">
        <f t="shared" si="28"/>
        <v>1.9191300552953816E-2</v>
      </c>
      <c r="AB95" s="37">
        <v>1.8748581877563453E-2</v>
      </c>
      <c r="AD95" s="38">
        <f t="shared" si="18"/>
        <v>23326.466122666374</v>
      </c>
      <c r="AE95" s="38">
        <f t="shared" si="19"/>
        <v>-21678.53156893421</v>
      </c>
      <c r="AF95" s="38" t="e">
        <f>#REF!-#REF!</f>
        <v>#REF!</v>
      </c>
      <c r="AG95" s="38">
        <f t="shared" si="20"/>
        <v>0</v>
      </c>
      <c r="AH95" s="38">
        <f t="shared" si="21"/>
        <v>0</v>
      </c>
      <c r="AI95" s="38" t="e">
        <f t="shared" si="29"/>
        <v>#REF!</v>
      </c>
      <c r="AK95" s="60"/>
      <c r="AL95" s="61"/>
    </row>
    <row r="96" spans="1:38" x14ac:dyDescent="0.35">
      <c r="A96" s="26" t="s">
        <v>12</v>
      </c>
      <c r="B96" s="27" t="s">
        <v>144</v>
      </c>
      <c r="C96" s="28">
        <v>2197</v>
      </c>
      <c r="D96" s="29" t="s">
        <v>145</v>
      </c>
      <c r="E96" s="30">
        <v>413</v>
      </c>
      <c r="F96" s="31">
        <v>1847427.1853157347</v>
      </c>
      <c r="G96" s="31"/>
      <c r="H96" s="31"/>
      <c r="I96" s="31">
        <f t="shared" si="22"/>
        <v>4473.1893106918515</v>
      </c>
      <c r="J96" s="31">
        <v>13261.525985115208</v>
      </c>
      <c r="K96" s="31">
        <v>0</v>
      </c>
      <c r="L96" s="31"/>
      <c r="M96" s="31"/>
      <c r="N96" s="32"/>
      <c r="O96" s="30">
        <v>408</v>
      </c>
      <c r="P96" s="33">
        <v>0</v>
      </c>
      <c r="Q96" s="31">
        <v>1872220.0967081578</v>
      </c>
      <c r="R96" s="31">
        <f t="shared" si="23"/>
        <v>4588.7747468337202</v>
      </c>
      <c r="S96" s="31">
        <v>0</v>
      </c>
      <c r="T96" s="31">
        <v>0</v>
      </c>
      <c r="U96" s="31"/>
      <c r="V96" s="34"/>
      <c r="W96" s="34">
        <f t="shared" si="24"/>
        <v>24792.911392423091</v>
      </c>
      <c r="X96" s="35">
        <f t="shared" si="25"/>
        <v>1.3420237392569145E-2</v>
      </c>
      <c r="Y96" s="36">
        <f t="shared" si="26"/>
        <v>-5</v>
      </c>
      <c r="Z96" s="36">
        <f t="shared" si="27"/>
        <v>115.58543614186874</v>
      </c>
      <c r="AA96" s="35">
        <f t="shared" si="28"/>
        <v>2.5839603046889925E-2</v>
      </c>
      <c r="AB96" s="37">
        <v>2.503483116584615E-2</v>
      </c>
      <c r="AD96" s="38">
        <f t="shared" si="18"/>
        <v>24792.911392423091</v>
      </c>
      <c r="AE96" s="38">
        <f t="shared" si="19"/>
        <v>-13261.525985115208</v>
      </c>
      <c r="AF96" s="38" t="e">
        <f>#REF!-#REF!</f>
        <v>#REF!</v>
      </c>
      <c r="AG96" s="38">
        <f t="shared" si="20"/>
        <v>0</v>
      </c>
      <c r="AH96" s="38">
        <f t="shared" si="21"/>
        <v>0</v>
      </c>
      <c r="AI96" s="38" t="e">
        <f t="shared" si="29"/>
        <v>#REF!</v>
      </c>
      <c r="AK96" s="60"/>
      <c r="AL96" s="61"/>
    </row>
    <row r="97" spans="1:38" x14ac:dyDescent="0.35">
      <c r="A97" s="26" t="s">
        <v>12</v>
      </c>
      <c r="B97" s="27"/>
      <c r="C97" s="28">
        <v>5205</v>
      </c>
      <c r="D97" s="29" t="s">
        <v>146</v>
      </c>
      <c r="E97" s="30">
        <v>414</v>
      </c>
      <c r="F97" s="31">
        <v>1730520</v>
      </c>
      <c r="G97" s="31"/>
      <c r="H97" s="31"/>
      <c r="I97" s="31">
        <f t="shared" si="22"/>
        <v>4180</v>
      </c>
      <c r="J97" s="31">
        <v>0</v>
      </c>
      <c r="K97" s="31">
        <v>182703.44977263748</v>
      </c>
      <c r="L97" s="31"/>
      <c r="M97" s="31"/>
      <c r="N97" s="32"/>
      <c r="O97" s="30">
        <v>419</v>
      </c>
      <c r="P97" s="33">
        <v>1</v>
      </c>
      <c r="Q97" s="31">
        <v>1787035</v>
      </c>
      <c r="R97" s="31">
        <f t="shared" si="23"/>
        <v>4265</v>
      </c>
      <c r="S97" s="31">
        <v>0</v>
      </c>
      <c r="T97" s="31">
        <v>173330.60193283236</v>
      </c>
      <c r="U97" s="31"/>
      <c r="V97" s="34"/>
      <c r="W97" s="34">
        <f t="shared" si="24"/>
        <v>56515</v>
      </c>
      <c r="X97" s="35">
        <f t="shared" si="25"/>
        <v>3.2657813836303617E-2</v>
      </c>
      <c r="Y97" s="36">
        <f t="shared" si="26"/>
        <v>5</v>
      </c>
      <c r="Z97" s="36">
        <f t="shared" si="27"/>
        <v>85</v>
      </c>
      <c r="AA97" s="35">
        <f t="shared" si="28"/>
        <v>2.0334928229664984E-2</v>
      </c>
      <c r="AB97" s="37">
        <v>2.0334928229664984E-2</v>
      </c>
      <c r="AD97" s="38">
        <f t="shared" si="18"/>
        <v>56515</v>
      </c>
      <c r="AE97" s="38">
        <f t="shared" si="19"/>
        <v>0</v>
      </c>
      <c r="AF97" s="38" t="e">
        <f>#REF!-#REF!</f>
        <v>#REF!</v>
      </c>
      <c r="AG97" s="38">
        <f t="shared" si="20"/>
        <v>0</v>
      </c>
      <c r="AH97" s="38">
        <f t="shared" si="21"/>
        <v>-9372.8478398051229</v>
      </c>
      <c r="AI97" s="38" t="e">
        <f t="shared" si="29"/>
        <v>#REF!</v>
      </c>
      <c r="AK97" s="60"/>
      <c r="AL97" s="61"/>
    </row>
    <row r="98" spans="1:38" x14ac:dyDescent="0.35">
      <c r="A98" s="26" t="s">
        <v>12</v>
      </c>
      <c r="B98" s="27" t="s">
        <v>147</v>
      </c>
      <c r="C98" s="28">
        <v>2130</v>
      </c>
      <c r="D98" s="39" t="s">
        <v>148</v>
      </c>
      <c r="E98" s="30">
        <v>52</v>
      </c>
      <c r="F98" s="31">
        <v>377366.3210683596</v>
      </c>
      <c r="G98" s="31"/>
      <c r="H98" s="31"/>
      <c r="I98" s="31">
        <f t="shared" si="22"/>
        <v>7257.0446359299922</v>
      </c>
      <c r="J98" s="31">
        <v>61091.896633411699</v>
      </c>
      <c r="K98" s="31">
        <v>0</v>
      </c>
      <c r="L98" s="31"/>
      <c r="M98" s="31"/>
      <c r="N98" s="32"/>
      <c r="O98" s="30">
        <v>52</v>
      </c>
      <c r="P98" s="33">
        <v>1</v>
      </c>
      <c r="Q98" s="31">
        <v>377464.80065030896</v>
      </c>
      <c r="R98" s="31">
        <f t="shared" si="23"/>
        <v>7258.9384740444029</v>
      </c>
      <c r="S98" s="31">
        <v>50937.625884595705</v>
      </c>
      <c r="T98" s="31">
        <v>0</v>
      </c>
      <c r="U98" s="31"/>
      <c r="V98" s="34"/>
      <c r="W98" s="34">
        <f t="shared" si="24"/>
        <v>98.479581949359272</v>
      </c>
      <c r="X98" s="35">
        <f t="shared" si="25"/>
        <v>2.6096547691523142E-4</v>
      </c>
      <c r="Y98" s="36">
        <f t="shared" si="26"/>
        <v>0</v>
      </c>
      <c r="Z98" s="36">
        <f t="shared" si="27"/>
        <v>1.8938381144107552</v>
      </c>
      <c r="AA98" s="35">
        <f t="shared" si="28"/>
        <v>2.6096547691523142E-4</v>
      </c>
      <c r="AB98" s="37">
        <v>1.3570204799594476E-2</v>
      </c>
      <c r="AD98" s="38">
        <f t="shared" si="18"/>
        <v>98.479581949359272</v>
      </c>
      <c r="AE98" s="38">
        <f t="shared" si="19"/>
        <v>-10154.270748815994</v>
      </c>
      <c r="AF98" s="38" t="e">
        <f>#REF!-#REF!</f>
        <v>#REF!</v>
      </c>
      <c r="AG98" s="38">
        <f t="shared" si="20"/>
        <v>0</v>
      </c>
      <c r="AH98" s="38">
        <f t="shared" si="21"/>
        <v>0</v>
      </c>
      <c r="AI98" s="38" t="e">
        <f t="shared" si="29"/>
        <v>#REF!</v>
      </c>
      <c r="AK98" s="60"/>
      <c r="AL98" s="61"/>
    </row>
    <row r="99" spans="1:38" x14ac:dyDescent="0.35">
      <c r="A99" s="26" t="s">
        <v>12</v>
      </c>
      <c r="B99" s="27" t="s">
        <v>149</v>
      </c>
      <c r="C99" s="28">
        <v>3353</v>
      </c>
      <c r="D99" s="29" t="s">
        <v>150</v>
      </c>
      <c r="E99" s="30">
        <v>187</v>
      </c>
      <c r="F99" s="31">
        <v>924177.50441174209</v>
      </c>
      <c r="G99" s="31"/>
      <c r="H99" s="31"/>
      <c r="I99" s="31">
        <f t="shared" si="22"/>
        <v>4942.1256920414016</v>
      </c>
      <c r="J99" s="31">
        <v>0</v>
      </c>
      <c r="K99" s="31">
        <v>0</v>
      </c>
      <c r="L99" s="31"/>
      <c r="M99" s="31"/>
      <c r="N99" s="32"/>
      <c r="O99" s="30">
        <v>191</v>
      </c>
      <c r="P99" s="33">
        <v>0</v>
      </c>
      <c r="Q99" s="31">
        <v>971641.33721860568</v>
      </c>
      <c r="R99" s="31">
        <f t="shared" si="23"/>
        <v>5087.1274199927002</v>
      </c>
      <c r="S99" s="31">
        <v>0</v>
      </c>
      <c r="T99" s="31">
        <v>0</v>
      </c>
      <c r="U99" s="31"/>
      <c r="V99" s="34"/>
      <c r="W99" s="34">
        <f t="shared" si="24"/>
        <v>47463.832806863589</v>
      </c>
      <c r="X99" s="35">
        <f t="shared" si="25"/>
        <v>5.1357918343917452E-2</v>
      </c>
      <c r="Y99" s="36">
        <f t="shared" si="26"/>
        <v>4</v>
      </c>
      <c r="Z99" s="36">
        <f t="shared" si="27"/>
        <v>145.00172795129856</v>
      </c>
      <c r="AA99" s="35">
        <f t="shared" si="28"/>
        <v>2.933995146760493E-2</v>
      </c>
      <c r="AB99" s="37">
        <v>3.2089120944503113E-2</v>
      </c>
      <c r="AD99" s="38">
        <f t="shared" si="18"/>
        <v>47463.832806863589</v>
      </c>
      <c r="AE99" s="38">
        <f t="shared" si="19"/>
        <v>0</v>
      </c>
      <c r="AF99" s="38" t="e">
        <f>#REF!-#REF!</f>
        <v>#REF!</v>
      </c>
      <c r="AG99" s="38">
        <f t="shared" si="20"/>
        <v>0</v>
      </c>
      <c r="AH99" s="38">
        <f t="shared" si="21"/>
        <v>0</v>
      </c>
      <c r="AI99" s="38" t="e">
        <f t="shared" si="29"/>
        <v>#REF!</v>
      </c>
      <c r="AK99" s="60"/>
      <c r="AL99" s="61"/>
    </row>
    <row r="100" spans="1:38" x14ac:dyDescent="0.35">
      <c r="A100" s="26" t="s">
        <v>12</v>
      </c>
      <c r="B100" s="27"/>
      <c r="C100" s="28">
        <v>3372</v>
      </c>
      <c r="D100" s="29" t="s">
        <v>151</v>
      </c>
      <c r="E100" s="30">
        <v>212</v>
      </c>
      <c r="F100" s="31">
        <v>1032643.8381962619</v>
      </c>
      <c r="G100" s="31"/>
      <c r="H100" s="31"/>
      <c r="I100" s="31">
        <f t="shared" si="22"/>
        <v>4870.9615009257641</v>
      </c>
      <c r="J100" s="31">
        <v>6036.2001581003424</v>
      </c>
      <c r="K100" s="31">
        <v>0</v>
      </c>
      <c r="L100" s="31"/>
      <c r="M100" s="31"/>
      <c r="N100" s="32"/>
      <c r="O100" s="30">
        <v>211</v>
      </c>
      <c r="P100" s="33">
        <v>0</v>
      </c>
      <c r="Q100" s="31">
        <v>1057706.4581892979</v>
      </c>
      <c r="R100" s="31">
        <f t="shared" si="23"/>
        <v>5012.8268160630232</v>
      </c>
      <c r="S100" s="31">
        <v>0</v>
      </c>
      <c r="T100" s="31">
        <v>0</v>
      </c>
      <c r="U100" s="31"/>
      <c r="V100" s="34"/>
      <c r="W100" s="34">
        <f t="shared" si="24"/>
        <v>25062.619993036031</v>
      </c>
      <c r="X100" s="35">
        <f t="shared" si="25"/>
        <v>2.4270342848133675E-2</v>
      </c>
      <c r="Y100" s="36">
        <f t="shared" si="26"/>
        <v>-1</v>
      </c>
      <c r="Z100" s="36">
        <f t="shared" si="27"/>
        <v>141.86531513725913</v>
      </c>
      <c r="AA100" s="35">
        <f t="shared" si="28"/>
        <v>2.912470466257977E-2</v>
      </c>
      <c r="AB100" s="37">
        <v>2.8567907172108775E-2</v>
      </c>
      <c r="AD100" s="38">
        <f t="shared" si="18"/>
        <v>25062.619993036031</v>
      </c>
      <c r="AE100" s="38">
        <f t="shared" si="19"/>
        <v>-6036.2001581003424</v>
      </c>
      <c r="AF100" s="38" t="e">
        <f>#REF!-#REF!</f>
        <v>#REF!</v>
      </c>
      <c r="AG100" s="38">
        <f t="shared" si="20"/>
        <v>0</v>
      </c>
      <c r="AH100" s="38">
        <f t="shared" si="21"/>
        <v>0</v>
      </c>
      <c r="AI100" s="38" t="e">
        <f t="shared" si="29"/>
        <v>#REF!</v>
      </c>
      <c r="AK100" s="60"/>
      <c r="AL100" s="61"/>
    </row>
    <row r="101" spans="1:38" x14ac:dyDescent="0.35">
      <c r="A101" s="26" t="s">
        <v>12</v>
      </c>
      <c r="B101" s="27"/>
      <c r="C101" s="28">
        <v>3375</v>
      </c>
      <c r="D101" s="39" t="s">
        <v>152</v>
      </c>
      <c r="E101" s="30">
        <v>200</v>
      </c>
      <c r="F101" s="31">
        <v>842493.9472163578</v>
      </c>
      <c r="G101" s="31"/>
      <c r="H101" s="31"/>
      <c r="I101" s="31">
        <f t="shared" si="22"/>
        <v>4212.4697360817891</v>
      </c>
      <c r="J101" s="31">
        <v>6493.947216357803</v>
      </c>
      <c r="K101" s="31">
        <v>12547.586335117012</v>
      </c>
      <c r="L101" s="31"/>
      <c r="M101" s="31"/>
      <c r="N101" s="32"/>
      <c r="O101" s="30">
        <v>199</v>
      </c>
      <c r="P101" s="33">
        <v>0</v>
      </c>
      <c r="Q101" s="31">
        <v>853239.44785068161</v>
      </c>
      <c r="R101" s="31">
        <f t="shared" si="23"/>
        <v>4287.6354163350834</v>
      </c>
      <c r="S101" s="31">
        <v>4504.4478506816085</v>
      </c>
      <c r="T101" s="31">
        <v>2821.2024873513465</v>
      </c>
      <c r="U101" s="31"/>
      <c r="V101" s="34"/>
      <c r="W101" s="34">
        <f t="shared" si="24"/>
        <v>10745.500634323806</v>
      </c>
      <c r="X101" s="35">
        <f t="shared" si="25"/>
        <v>1.2754395055095014E-2</v>
      </c>
      <c r="Y101" s="36">
        <f t="shared" si="26"/>
        <v>-1</v>
      </c>
      <c r="Z101" s="36">
        <f t="shared" si="27"/>
        <v>75.16568025329434</v>
      </c>
      <c r="AA101" s="35">
        <f t="shared" si="28"/>
        <v>1.7843613120698487E-2</v>
      </c>
      <c r="AB101" s="37">
        <v>1.711999336254344E-2</v>
      </c>
      <c r="AD101" s="38">
        <f t="shared" si="18"/>
        <v>10745.500634323806</v>
      </c>
      <c r="AE101" s="38">
        <f t="shared" si="19"/>
        <v>-1989.4993656761944</v>
      </c>
      <c r="AF101" s="38" t="e">
        <f>#REF!-#REF!</f>
        <v>#REF!</v>
      </c>
      <c r="AG101" s="38">
        <f t="shared" si="20"/>
        <v>0</v>
      </c>
      <c r="AH101" s="38">
        <f t="shared" si="21"/>
        <v>-9726.3838477656645</v>
      </c>
      <c r="AI101" s="38" t="e">
        <f t="shared" si="29"/>
        <v>#REF!</v>
      </c>
      <c r="AK101" s="60"/>
      <c r="AL101" s="61"/>
    </row>
    <row r="102" spans="1:38" x14ac:dyDescent="0.35">
      <c r="A102" s="26" t="s">
        <v>12</v>
      </c>
      <c r="B102" s="27" t="s">
        <v>153</v>
      </c>
      <c r="C102" s="28">
        <v>2064</v>
      </c>
      <c r="D102" s="39" t="s">
        <v>310</v>
      </c>
      <c r="E102" s="30">
        <v>219</v>
      </c>
      <c r="F102" s="31">
        <v>1181115.4425060204</v>
      </c>
      <c r="G102" s="31"/>
      <c r="H102" s="31"/>
      <c r="I102" s="31">
        <f t="shared" si="22"/>
        <v>5393.2211986576276</v>
      </c>
      <c r="J102" s="31">
        <v>68003.110586113413</v>
      </c>
      <c r="K102" s="31">
        <v>0</v>
      </c>
      <c r="L102" s="31"/>
      <c r="M102" s="31"/>
      <c r="N102" s="32"/>
      <c r="O102" s="30">
        <v>220</v>
      </c>
      <c r="P102" s="33">
        <v>1</v>
      </c>
      <c r="Q102" s="31">
        <v>1202311.3631961409</v>
      </c>
      <c r="R102" s="31">
        <f t="shared" si="23"/>
        <v>5465.0516508915489</v>
      </c>
      <c r="S102" s="31">
        <v>49309.413866371848</v>
      </c>
      <c r="T102" s="31">
        <v>0</v>
      </c>
      <c r="U102" s="31"/>
      <c r="V102" s="34"/>
      <c r="W102" s="34">
        <f t="shared" si="24"/>
        <v>21195.920690120431</v>
      </c>
      <c r="X102" s="35">
        <f t="shared" si="25"/>
        <v>1.7945680775410144E-2</v>
      </c>
      <c r="Y102" s="36">
        <f t="shared" si="26"/>
        <v>1</v>
      </c>
      <c r="Z102" s="36">
        <f t="shared" si="27"/>
        <v>71.830452233921278</v>
      </c>
      <c r="AA102" s="35">
        <f t="shared" si="28"/>
        <v>1.3318654953703657E-2</v>
      </c>
      <c r="AB102" s="37">
        <v>1.7945680775410366E-2</v>
      </c>
      <c r="AD102" s="38">
        <f t="shared" ref="AD102:AD133" si="30">Q102-F102</f>
        <v>21195.920690120431</v>
      </c>
      <c r="AE102" s="38">
        <f t="shared" ref="AE102:AE133" si="31">S102-J102</f>
        <v>-18693.696719741565</v>
      </c>
      <c r="AF102" s="38" t="e">
        <f>#REF!-#REF!</f>
        <v>#REF!</v>
      </c>
      <c r="AG102" s="38">
        <f t="shared" ref="AG102:AG133" si="32">U102-L102</f>
        <v>0</v>
      </c>
      <c r="AH102" s="38">
        <f t="shared" ref="AH102:AH133" si="33">T102-K102</f>
        <v>0</v>
      </c>
      <c r="AI102" s="38" t="e">
        <f t="shared" si="29"/>
        <v>#REF!</v>
      </c>
      <c r="AK102" s="60"/>
      <c r="AL102" s="61"/>
    </row>
    <row r="103" spans="1:38" x14ac:dyDescent="0.35">
      <c r="A103" s="26" t="s">
        <v>12</v>
      </c>
      <c r="B103" s="27"/>
      <c r="C103" s="28">
        <v>2132</v>
      </c>
      <c r="D103" s="39" t="s">
        <v>154</v>
      </c>
      <c r="E103" s="30">
        <v>193</v>
      </c>
      <c r="F103" s="31">
        <v>1104420.4216524754</v>
      </c>
      <c r="G103" s="31"/>
      <c r="H103" s="31"/>
      <c r="I103" s="31">
        <f t="shared" si="22"/>
        <v>5722.3856044169706</v>
      </c>
      <c r="J103" s="31">
        <v>135605.57066885405</v>
      </c>
      <c r="K103" s="31">
        <v>0</v>
      </c>
      <c r="L103" s="31"/>
      <c r="M103" s="31"/>
      <c r="N103" s="32"/>
      <c r="O103" s="30">
        <v>185</v>
      </c>
      <c r="P103" s="33">
        <v>0</v>
      </c>
      <c r="Q103" s="31">
        <v>1082517.1348198038</v>
      </c>
      <c r="R103" s="31">
        <f t="shared" si="23"/>
        <v>5851.4439719989396</v>
      </c>
      <c r="S103" s="31">
        <v>120094.89433054428</v>
      </c>
      <c r="T103" s="31">
        <v>0</v>
      </c>
      <c r="U103" s="31"/>
      <c r="V103" s="34"/>
      <c r="W103" s="34">
        <f t="shared" si="24"/>
        <v>-21903.286832671613</v>
      </c>
      <c r="X103" s="35">
        <f t="shared" si="25"/>
        <v>-1.9832381222993911E-2</v>
      </c>
      <c r="Y103" s="36">
        <f t="shared" si="26"/>
        <v>-8</v>
      </c>
      <c r="Z103" s="36">
        <f t="shared" si="27"/>
        <v>129.05836758196892</v>
      </c>
      <c r="AA103" s="35">
        <f t="shared" si="28"/>
        <v>2.2553245534930655E-2</v>
      </c>
      <c r="AB103" s="37">
        <v>1.780302128389688E-2</v>
      </c>
      <c r="AD103" s="38">
        <f t="shared" si="30"/>
        <v>-21903.286832671613</v>
      </c>
      <c r="AE103" s="38">
        <f t="shared" si="31"/>
        <v>-15510.676338309771</v>
      </c>
      <c r="AF103" s="38" t="e">
        <f>#REF!-#REF!</f>
        <v>#REF!</v>
      </c>
      <c r="AG103" s="38">
        <f t="shared" si="32"/>
        <v>0</v>
      </c>
      <c r="AH103" s="38">
        <f t="shared" si="33"/>
        <v>0</v>
      </c>
      <c r="AI103" s="38" t="e">
        <f t="shared" si="29"/>
        <v>#REF!</v>
      </c>
      <c r="AK103" s="60"/>
      <c r="AL103" s="61"/>
    </row>
    <row r="104" spans="1:38" x14ac:dyDescent="0.35">
      <c r="A104" s="26" t="s">
        <v>12</v>
      </c>
      <c r="B104" s="27" t="s">
        <v>155</v>
      </c>
      <c r="C104" s="28">
        <v>3377</v>
      </c>
      <c r="D104" s="39" t="s">
        <v>156</v>
      </c>
      <c r="E104" s="30">
        <v>570</v>
      </c>
      <c r="F104" s="31">
        <v>2671743.8643282014</v>
      </c>
      <c r="G104" s="31"/>
      <c r="H104" s="31"/>
      <c r="I104" s="31">
        <f t="shared" si="22"/>
        <v>4687.2699374178974</v>
      </c>
      <c r="J104" s="31">
        <v>137153.13579135714</v>
      </c>
      <c r="K104" s="31">
        <v>0</v>
      </c>
      <c r="L104" s="31"/>
      <c r="M104" s="31"/>
      <c r="N104" s="32"/>
      <c r="O104" s="30">
        <v>540</v>
      </c>
      <c r="P104" s="33">
        <v>3</v>
      </c>
      <c r="Q104" s="31">
        <v>2572143.0776652787</v>
      </c>
      <c r="R104" s="31">
        <f t="shared" si="23"/>
        <v>4763.227921602368</v>
      </c>
      <c r="S104" s="31">
        <v>77145.937075451948</v>
      </c>
      <c r="T104" s="31">
        <v>0</v>
      </c>
      <c r="U104" s="31"/>
      <c r="V104" s="34"/>
      <c r="W104" s="34">
        <f t="shared" si="24"/>
        <v>-99600.786662922706</v>
      </c>
      <c r="X104" s="35">
        <f t="shared" si="25"/>
        <v>-3.7279317075541218E-2</v>
      </c>
      <c r="Y104" s="36">
        <f t="shared" si="26"/>
        <v>-30</v>
      </c>
      <c r="Z104" s="36">
        <f t="shared" si="27"/>
        <v>75.957984184470661</v>
      </c>
      <c r="AA104" s="35">
        <f t="shared" si="28"/>
        <v>1.6205165309151059E-2</v>
      </c>
      <c r="AB104" s="37">
        <v>1.9091833542729697E-2</v>
      </c>
      <c r="AD104" s="38">
        <f t="shared" si="30"/>
        <v>-99600.786662922706</v>
      </c>
      <c r="AE104" s="38">
        <f t="shared" si="31"/>
        <v>-60007.198715905193</v>
      </c>
      <c r="AF104" s="38" t="e">
        <f>#REF!-#REF!</f>
        <v>#REF!</v>
      </c>
      <c r="AG104" s="38">
        <f t="shared" si="32"/>
        <v>0</v>
      </c>
      <c r="AH104" s="38">
        <f t="shared" si="33"/>
        <v>0</v>
      </c>
      <c r="AI104" s="38" t="e">
        <f t="shared" si="29"/>
        <v>#REF!</v>
      </c>
      <c r="AK104" s="60"/>
      <c r="AL104" s="61"/>
    </row>
    <row r="105" spans="1:38" x14ac:dyDescent="0.35">
      <c r="A105" s="26" t="s">
        <v>12</v>
      </c>
      <c r="B105" s="27" t="s">
        <v>157</v>
      </c>
      <c r="C105" s="28">
        <v>2101</v>
      </c>
      <c r="D105" s="29" t="s">
        <v>158</v>
      </c>
      <c r="E105" s="30">
        <v>284</v>
      </c>
      <c r="F105" s="31">
        <v>1279107.8904931818</v>
      </c>
      <c r="G105" s="31"/>
      <c r="H105" s="31"/>
      <c r="I105" s="31">
        <f t="shared" si="22"/>
        <v>4503.901022863316</v>
      </c>
      <c r="J105" s="31">
        <v>1733.5351271044929</v>
      </c>
      <c r="K105" s="31">
        <v>0</v>
      </c>
      <c r="L105" s="31"/>
      <c r="M105" s="31"/>
      <c r="N105" s="32"/>
      <c r="O105" s="30">
        <v>311</v>
      </c>
      <c r="P105" s="33">
        <v>2</v>
      </c>
      <c r="Q105" s="31">
        <v>1430760.9980218871</v>
      </c>
      <c r="R105" s="31">
        <f t="shared" si="23"/>
        <v>4600.5176785269687</v>
      </c>
      <c r="S105" s="31">
        <v>0</v>
      </c>
      <c r="T105" s="31">
        <v>0</v>
      </c>
      <c r="U105" s="31"/>
      <c r="V105" s="34"/>
      <c r="W105" s="34">
        <f t="shared" si="24"/>
        <v>151653.10752870538</v>
      </c>
      <c r="X105" s="35">
        <f t="shared" si="25"/>
        <v>0.11856162303105866</v>
      </c>
      <c r="Y105" s="36">
        <f t="shared" si="26"/>
        <v>27</v>
      </c>
      <c r="Z105" s="36">
        <f t="shared" si="27"/>
        <v>96.616655663652637</v>
      </c>
      <c r="AA105" s="35">
        <f t="shared" si="28"/>
        <v>2.1451771513892881E-2</v>
      </c>
      <c r="AB105" s="37">
        <v>2.968606760757253E-2</v>
      </c>
      <c r="AD105" s="38">
        <f t="shared" si="30"/>
        <v>151653.10752870538</v>
      </c>
      <c r="AE105" s="38">
        <f t="shared" si="31"/>
        <v>-1733.5351271044929</v>
      </c>
      <c r="AF105" s="38" t="e">
        <f>#REF!-#REF!</f>
        <v>#REF!</v>
      </c>
      <c r="AG105" s="38">
        <f t="shared" si="32"/>
        <v>0</v>
      </c>
      <c r="AH105" s="38">
        <f t="shared" si="33"/>
        <v>0</v>
      </c>
      <c r="AI105" s="38" t="e">
        <f t="shared" si="29"/>
        <v>#REF!</v>
      </c>
      <c r="AK105" s="60"/>
      <c r="AL105" s="61"/>
    </row>
    <row r="106" spans="1:38" x14ac:dyDescent="0.35">
      <c r="A106" s="26" t="s">
        <v>12</v>
      </c>
      <c r="B106" s="27" t="s">
        <v>159</v>
      </c>
      <c r="C106" s="28">
        <v>2086</v>
      </c>
      <c r="D106" s="29" t="s">
        <v>311</v>
      </c>
      <c r="E106" s="30">
        <v>469</v>
      </c>
      <c r="F106" s="31">
        <v>2197488.50291755</v>
      </c>
      <c r="G106" s="31"/>
      <c r="H106" s="31"/>
      <c r="I106" s="31">
        <f t="shared" si="22"/>
        <v>4685.4765520630062</v>
      </c>
      <c r="J106" s="31">
        <v>0</v>
      </c>
      <c r="K106" s="31">
        <v>0</v>
      </c>
      <c r="L106" s="31"/>
      <c r="M106" s="31"/>
      <c r="N106" s="32"/>
      <c r="O106" s="30">
        <v>431</v>
      </c>
      <c r="P106" s="33">
        <v>0</v>
      </c>
      <c r="Q106" s="31">
        <v>2104073.2169072381</v>
      </c>
      <c r="R106" s="31">
        <f t="shared" si="23"/>
        <v>4881.8404104576293</v>
      </c>
      <c r="S106" s="31">
        <v>0</v>
      </c>
      <c r="T106" s="31">
        <v>0</v>
      </c>
      <c r="U106" s="31"/>
      <c r="V106" s="34"/>
      <c r="W106" s="34">
        <f t="shared" si="24"/>
        <v>-93415.286010311916</v>
      </c>
      <c r="X106" s="35">
        <f t="shared" si="25"/>
        <v>-4.251002264006698E-2</v>
      </c>
      <c r="Y106" s="36">
        <f t="shared" si="26"/>
        <v>-38</v>
      </c>
      <c r="Z106" s="36">
        <f t="shared" si="27"/>
        <v>196.36385839462309</v>
      </c>
      <c r="AA106" s="35">
        <f t="shared" si="28"/>
        <v>4.1909047289579116E-2</v>
      </c>
      <c r="AB106" s="37">
        <v>3.7041502041949004E-2</v>
      </c>
      <c r="AD106" s="38">
        <f t="shared" si="30"/>
        <v>-93415.286010311916</v>
      </c>
      <c r="AE106" s="38">
        <f t="shared" si="31"/>
        <v>0</v>
      </c>
      <c r="AF106" s="38" t="e">
        <f>#REF!-#REF!</f>
        <v>#REF!</v>
      </c>
      <c r="AG106" s="38">
        <f t="shared" si="32"/>
        <v>0</v>
      </c>
      <c r="AH106" s="38">
        <f t="shared" si="33"/>
        <v>0</v>
      </c>
      <c r="AI106" s="38" t="e">
        <f t="shared" si="29"/>
        <v>#REF!</v>
      </c>
      <c r="AK106" s="60"/>
      <c r="AL106" s="61"/>
    </row>
    <row r="107" spans="1:38" x14ac:dyDescent="0.35">
      <c r="A107" s="26" t="s">
        <v>12</v>
      </c>
      <c r="B107" s="27"/>
      <c r="C107" s="28">
        <v>2000</v>
      </c>
      <c r="D107" s="39" t="s">
        <v>337</v>
      </c>
      <c r="E107" s="30">
        <v>332</v>
      </c>
      <c r="F107" s="31">
        <v>1678968.7179568091</v>
      </c>
      <c r="G107" s="31"/>
      <c r="H107" s="31"/>
      <c r="I107" s="31">
        <f t="shared" si="22"/>
        <v>5057.1346926409915</v>
      </c>
      <c r="J107" s="31">
        <v>128213.10857446399</v>
      </c>
      <c r="K107" s="31">
        <v>0</v>
      </c>
      <c r="L107" s="31"/>
      <c r="M107" s="31"/>
      <c r="N107" s="32"/>
      <c r="O107" s="30">
        <v>312</v>
      </c>
      <c r="P107" s="33">
        <v>1</v>
      </c>
      <c r="Q107" s="31">
        <v>1609625.173374997</v>
      </c>
      <c r="R107" s="31">
        <f t="shared" si="23"/>
        <v>5159.0550428685801</v>
      </c>
      <c r="S107" s="31">
        <v>104638.62255563517</v>
      </c>
      <c r="T107" s="31">
        <v>0</v>
      </c>
      <c r="U107" s="31"/>
      <c r="V107" s="34"/>
      <c r="W107" s="34">
        <f t="shared" si="24"/>
        <v>-69343.544581812108</v>
      </c>
      <c r="X107" s="35">
        <f t="shared" si="25"/>
        <v>-4.130127252531457E-2</v>
      </c>
      <c r="Y107" s="36">
        <f t="shared" si="26"/>
        <v>-20</v>
      </c>
      <c r="Z107" s="36">
        <f t="shared" si="27"/>
        <v>101.92035022758864</v>
      </c>
      <c r="AA107" s="35">
        <f t="shared" si="28"/>
        <v>2.0153774107678046E-2</v>
      </c>
      <c r="AB107" s="37">
        <v>1.8554834206230497E-2</v>
      </c>
      <c r="AD107" s="38">
        <f t="shared" si="30"/>
        <v>-69343.544581812108</v>
      </c>
      <c r="AE107" s="38">
        <f t="shared" si="31"/>
        <v>-23574.486018828815</v>
      </c>
      <c r="AF107" s="38" t="e">
        <f>#REF!-#REF!</f>
        <v>#REF!</v>
      </c>
      <c r="AG107" s="38">
        <f t="shared" si="32"/>
        <v>0</v>
      </c>
      <c r="AH107" s="38">
        <f t="shared" si="33"/>
        <v>0</v>
      </c>
      <c r="AI107" s="38" t="e">
        <f t="shared" si="29"/>
        <v>#REF!</v>
      </c>
      <c r="AK107" s="60"/>
      <c r="AL107" s="61"/>
    </row>
    <row r="108" spans="1:38" x14ac:dyDescent="0.35">
      <c r="A108" s="26" t="s">
        <v>12</v>
      </c>
      <c r="B108" s="27"/>
      <c r="C108" s="28">
        <v>2031</v>
      </c>
      <c r="D108" s="39" t="s">
        <v>160</v>
      </c>
      <c r="E108" s="30">
        <v>200</v>
      </c>
      <c r="F108" s="31">
        <v>1089577.9432012662</v>
      </c>
      <c r="G108" s="31"/>
      <c r="H108" s="31"/>
      <c r="I108" s="31">
        <f t="shared" si="22"/>
        <v>5447.8897160063316</v>
      </c>
      <c r="J108" s="31">
        <v>37478.750386508997</v>
      </c>
      <c r="K108" s="31">
        <v>0</v>
      </c>
      <c r="L108" s="31"/>
      <c r="M108" s="31"/>
      <c r="N108" s="32"/>
      <c r="O108" s="30">
        <v>200</v>
      </c>
      <c r="P108" s="33">
        <v>0</v>
      </c>
      <c r="Q108" s="31">
        <v>1108943.1139052915</v>
      </c>
      <c r="R108" s="31">
        <f t="shared" si="23"/>
        <v>5544.7155695264573</v>
      </c>
      <c r="S108" s="31">
        <v>30820.269174810033</v>
      </c>
      <c r="T108" s="31">
        <v>0</v>
      </c>
      <c r="U108" s="31"/>
      <c r="V108" s="34"/>
      <c r="W108" s="34">
        <f t="shared" si="24"/>
        <v>19365.17070402531</v>
      </c>
      <c r="X108" s="35">
        <f t="shared" si="25"/>
        <v>1.7773093540356388E-2</v>
      </c>
      <c r="Y108" s="36">
        <f t="shared" si="26"/>
        <v>0</v>
      </c>
      <c r="Z108" s="36">
        <f t="shared" si="27"/>
        <v>96.825853520125747</v>
      </c>
      <c r="AA108" s="35">
        <f t="shared" si="28"/>
        <v>1.7773093540356388E-2</v>
      </c>
      <c r="AB108" s="37">
        <v>1.7773093540356388E-2</v>
      </c>
      <c r="AD108" s="38">
        <f t="shared" si="30"/>
        <v>19365.17070402531</v>
      </c>
      <c r="AE108" s="38">
        <f t="shared" si="31"/>
        <v>-6658.4812116989633</v>
      </c>
      <c r="AF108" s="38" t="e">
        <f>#REF!-#REF!</f>
        <v>#REF!</v>
      </c>
      <c r="AG108" s="38">
        <f t="shared" si="32"/>
        <v>0</v>
      </c>
      <c r="AH108" s="38">
        <f t="shared" si="33"/>
        <v>0</v>
      </c>
      <c r="AI108" s="38" t="e">
        <f t="shared" si="29"/>
        <v>#REF!</v>
      </c>
      <c r="AK108" s="60"/>
      <c r="AL108" s="61"/>
    </row>
    <row r="109" spans="1:38" x14ac:dyDescent="0.35">
      <c r="A109" s="26" t="s">
        <v>12</v>
      </c>
      <c r="B109" s="27" t="s">
        <v>161</v>
      </c>
      <c r="C109" s="28">
        <v>3365</v>
      </c>
      <c r="D109" s="39" t="s">
        <v>162</v>
      </c>
      <c r="E109" s="30">
        <v>359</v>
      </c>
      <c r="F109" s="31">
        <v>1595513.6970938677</v>
      </c>
      <c r="G109" s="31"/>
      <c r="H109" s="31"/>
      <c r="I109" s="31">
        <f t="shared" si="22"/>
        <v>4444.3278470581272</v>
      </c>
      <c r="J109" s="31">
        <v>20426.346092357067</v>
      </c>
      <c r="K109" s="31">
        <v>0</v>
      </c>
      <c r="L109" s="31"/>
      <c r="M109" s="31"/>
      <c r="N109" s="32"/>
      <c r="O109" s="30">
        <v>347</v>
      </c>
      <c r="P109" s="33">
        <v>0</v>
      </c>
      <c r="Q109" s="31">
        <v>1574735.3597601214</v>
      </c>
      <c r="R109" s="31">
        <f t="shared" si="23"/>
        <v>4538.1422471473243</v>
      </c>
      <c r="S109" s="31">
        <v>11117.240866339533</v>
      </c>
      <c r="T109" s="31">
        <v>0</v>
      </c>
      <c r="U109" s="31"/>
      <c r="V109" s="34"/>
      <c r="W109" s="34">
        <f t="shared" si="24"/>
        <v>-20778.337333746254</v>
      </c>
      <c r="X109" s="35">
        <f t="shared" si="25"/>
        <v>-1.3022976469329484E-2</v>
      </c>
      <c r="Y109" s="36">
        <f t="shared" si="26"/>
        <v>-12</v>
      </c>
      <c r="Z109" s="36">
        <f t="shared" si="27"/>
        <v>93.814400089197079</v>
      </c>
      <c r="AA109" s="35">
        <f t="shared" si="28"/>
        <v>2.1108793796861036E-2</v>
      </c>
      <c r="AB109" s="37">
        <v>1.8479243290471681E-2</v>
      </c>
      <c r="AD109" s="38">
        <f t="shared" si="30"/>
        <v>-20778.337333746254</v>
      </c>
      <c r="AE109" s="38">
        <f t="shared" si="31"/>
        <v>-9309.1052260175347</v>
      </c>
      <c r="AF109" s="38" t="e">
        <f>#REF!-#REF!</f>
        <v>#REF!</v>
      </c>
      <c r="AG109" s="38">
        <f t="shared" si="32"/>
        <v>0</v>
      </c>
      <c r="AH109" s="38">
        <f t="shared" si="33"/>
        <v>0</v>
      </c>
      <c r="AI109" s="38" t="e">
        <f t="shared" si="29"/>
        <v>#REF!</v>
      </c>
      <c r="AK109" s="60"/>
      <c r="AL109" s="61"/>
    </row>
    <row r="110" spans="1:38" x14ac:dyDescent="0.35">
      <c r="A110" s="26" t="s">
        <v>12</v>
      </c>
      <c r="B110" s="27" t="s">
        <v>163</v>
      </c>
      <c r="C110" s="28">
        <v>5202</v>
      </c>
      <c r="D110" s="39" t="s">
        <v>164</v>
      </c>
      <c r="E110" s="30">
        <v>207</v>
      </c>
      <c r="F110" s="31">
        <v>926826.68002164224</v>
      </c>
      <c r="G110" s="31"/>
      <c r="H110" s="31"/>
      <c r="I110" s="31">
        <f t="shared" si="22"/>
        <v>4477.423574983779</v>
      </c>
      <c r="J110" s="31">
        <v>18663.001792203868</v>
      </c>
      <c r="K110" s="31">
        <v>0</v>
      </c>
      <c r="L110" s="31"/>
      <c r="M110" s="31"/>
      <c r="N110" s="32"/>
      <c r="O110" s="30">
        <v>206</v>
      </c>
      <c r="P110" s="33">
        <v>0</v>
      </c>
      <c r="Q110" s="31">
        <v>938967.65919414232</v>
      </c>
      <c r="R110" s="31">
        <f t="shared" si="23"/>
        <v>4558.095432981273</v>
      </c>
      <c r="S110" s="31">
        <v>5298.4695678879507</v>
      </c>
      <c r="T110" s="31">
        <v>0</v>
      </c>
      <c r="U110" s="31"/>
      <c r="V110" s="34"/>
      <c r="W110" s="34">
        <f t="shared" si="24"/>
        <v>12140.979172500083</v>
      </c>
      <c r="X110" s="35">
        <f t="shared" si="25"/>
        <v>1.3099514110034738E-2</v>
      </c>
      <c r="Y110" s="36">
        <f t="shared" si="26"/>
        <v>-1</v>
      </c>
      <c r="Z110" s="36">
        <f t="shared" si="27"/>
        <v>80.671857997494044</v>
      </c>
      <c r="AA110" s="35">
        <f t="shared" si="28"/>
        <v>1.8017472916393995E-2</v>
      </c>
      <c r="AB110" s="37">
        <v>1.7382047569084458E-2</v>
      </c>
      <c r="AD110" s="38">
        <f t="shared" si="30"/>
        <v>12140.979172500083</v>
      </c>
      <c r="AE110" s="38">
        <f t="shared" si="31"/>
        <v>-13364.532224315917</v>
      </c>
      <c r="AF110" s="38" t="e">
        <f>#REF!-#REF!</f>
        <v>#REF!</v>
      </c>
      <c r="AG110" s="38">
        <f t="shared" si="32"/>
        <v>0</v>
      </c>
      <c r="AH110" s="38">
        <f t="shared" si="33"/>
        <v>0</v>
      </c>
      <c r="AI110" s="38" t="e">
        <f t="shared" si="29"/>
        <v>#REF!</v>
      </c>
      <c r="AK110" s="60"/>
      <c r="AL110" s="61"/>
    </row>
    <row r="111" spans="1:38" x14ac:dyDescent="0.35">
      <c r="A111" s="26" t="s">
        <v>12</v>
      </c>
      <c r="B111" s="27"/>
      <c r="C111" s="28">
        <v>2003</v>
      </c>
      <c r="D111" s="39" t="s">
        <v>165</v>
      </c>
      <c r="E111" s="30">
        <v>228</v>
      </c>
      <c r="F111" s="31">
        <v>1289645.0572603182</v>
      </c>
      <c r="G111" s="31"/>
      <c r="H111" s="31"/>
      <c r="I111" s="31">
        <f t="shared" si="22"/>
        <v>5656.3379704399922</v>
      </c>
      <c r="J111" s="31">
        <v>113233.33283863496</v>
      </c>
      <c r="K111" s="31">
        <v>0</v>
      </c>
      <c r="L111" s="31"/>
      <c r="M111" s="31"/>
      <c r="N111" s="32"/>
      <c r="O111" s="30">
        <v>212</v>
      </c>
      <c r="P111" s="33">
        <v>0</v>
      </c>
      <c r="Q111" s="31">
        <v>1229384.0500879437</v>
      </c>
      <c r="R111" s="31">
        <f t="shared" si="23"/>
        <v>5798.9813683393568</v>
      </c>
      <c r="S111" s="31">
        <v>99585.477550679236</v>
      </c>
      <c r="T111" s="31">
        <v>0</v>
      </c>
      <c r="U111" s="31"/>
      <c r="V111" s="34"/>
      <c r="W111" s="34">
        <f t="shared" si="24"/>
        <v>-60261.00717237452</v>
      </c>
      <c r="X111" s="35">
        <f t="shared" si="25"/>
        <v>-4.6726815904207908E-2</v>
      </c>
      <c r="Y111" s="36">
        <f t="shared" si="26"/>
        <v>-16</v>
      </c>
      <c r="Z111" s="36">
        <f t="shared" si="27"/>
        <v>142.64339789936457</v>
      </c>
      <c r="AA111" s="35">
        <f t="shared" si="28"/>
        <v>2.5218330065285732E-2</v>
      </c>
      <c r="AB111" s="37">
        <v>1.8118561268978484E-2</v>
      </c>
      <c r="AD111" s="38">
        <f t="shared" si="30"/>
        <v>-60261.00717237452</v>
      </c>
      <c r="AE111" s="38">
        <f t="shared" si="31"/>
        <v>-13647.855287955725</v>
      </c>
      <c r="AF111" s="38" t="e">
        <f>#REF!-#REF!</f>
        <v>#REF!</v>
      </c>
      <c r="AG111" s="38">
        <f t="shared" si="32"/>
        <v>0</v>
      </c>
      <c r="AH111" s="38">
        <f t="shared" si="33"/>
        <v>0</v>
      </c>
      <c r="AI111" s="38" t="e">
        <f t="shared" si="29"/>
        <v>#REF!</v>
      </c>
      <c r="AK111" s="60"/>
      <c r="AL111" s="61"/>
    </row>
    <row r="112" spans="1:38" x14ac:dyDescent="0.35">
      <c r="A112" s="26" t="s">
        <v>12</v>
      </c>
      <c r="B112" s="27" t="s">
        <v>166</v>
      </c>
      <c r="C112" s="28">
        <v>2140</v>
      </c>
      <c r="D112" s="29" t="s">
        <v>167</v>
      </c>
      <c r="E112" s="30">
        <v>417</v>
      </c>
      <c r="F112" s="31">
        <v>1743060</v>
      </c>
      <c r="G112" s="31"/>
      <c r="H112" s="31"/>
      <c r="I112" s="31">
        <f t="shared" si="22"/>
        <v>4180</v>
      </c>
      <c r="J112" s="31">
        <v>0</v>
      </c>
      <c r="K112" s="31">
        <v>130206.96005808358</v>
      </c>
      <c r="L112" s="31"/>
      <c r="M112" s="31"/>
      <c r="N112" s="32"/>
      <c r="O112" s="30">
        <v>419</v>
      </c>
      <c r="P112" s="33">
        <v>0</v>
      </c>
      <c r="Q112" s="31">
        <v>1787035</v>
      </c>
      <c r="R112" s="31">
        <f t="shared" si="23"/>
        <v>4265</v>
      </c>
      <c r="S112" s="31">
        <v>0</v>
      </c>
      <c r="T112" s="31">
        <v>120209.14995151553</v>
      </c>
      <c r="U112" s="31"/>
      <c r="V112" s="34"/>
      <c r="W112" s="34">
        <f t="shared" si="24"/>
        <v>43975</v>
      </c>
      <c r="X112" s="35">
        <f t="shared" si="25"/>
        <v>2.5228620931006418E-2</v>
      </c>
      <c r="Y112" s="36">
        <f t="shared" si="26"/>
        <v>2</v>
      </c>
      <c r="Z112" s="36">
        <f t="shared" si="27"/>
        <v>85</v>
      </c>
      <c r="AA112" s="35">
        <f t="shared" si="28"/>
        <v>2.0334928229664984E-2</v>
      </c>
      <c r="AB112" s="37">
        <v>2.0334928229664984E-2</v>
      </c>
      <c r="AD112" s="38">
        <f t="shared" si="30"/>
        <v>43975</v>
      </c>
      <c r="AE112" s="38">
        <f t="shared" si="31"/>
        <v>0</v>
      </c>
      <c r="AF112" s="38" t="e">
        <f>#REF!-#REF!</f>
        <v>#REF!</v>
      </c>
      <c r="AG112" s="38">
        <f t="shared" si="32"/>
        <v>0</v>
      </c>
      <c r="AH112" s="38">
        <f t="shared" si="33"/>
        <v>-9997.810106568053</v>
      </c>
      <c r="AI112" s="38" t="e">
        <f t="shared" si="29"/>
        <v>#REF!</v>
      </c>
      <c r="AK112" s="60"/>
      <c r="AL112" s="61"/>
    </row>
    <row r="113" spans="1:38" x14ac:dyDescent="0.35">
      <c r="A113" s="26" t="s">
        <v>12</v>
      </c>
      <c r="B113" s="27" t="s">
        <v>168</v>
      </c>
      <c r="C113" s="28">
        <v>2174</v>
      </c>
      <c r="D113" s="29" t="s">
        <v>169</v>
      </c>
      <c r="E113" s="30">
        <v>408</v>
      </c>
      <c r="F113" s="31">
        <v>1705440</v>
      </c>
      <c r="G113" s="31"/>
      <c r="H113" s="31"/>
      <c r="I113" s="31">
        <f t="shared" si="22"/>
        <v>4180</v>
      </c>
      <c r="J113" s="31">
        <v>0</v>
      </c>
      <c r="K113" s="31">
        <v>152756.00491609628</v>
      </c>
      <c r="L113" s="31"/>
      <c r="M113" s="31"/>
      <c r="N113" s="32"/>
      <c r="O113" s="30">
        <v>409</v>
      </c>
      <c r="P113" s="33">
        <v>0</v>
      </c>
      <c r="Q113" s="31">
        <v>1744385</v>
      </c>
      <c r="R113" s="31">
        <f t="shared" si="23"/>
        <v>4265</v>
      </c>
      <c r="S113" s="31">
        <v>0</v>
      </c>
      <c r="T113" s="31">
        <v>140029.43713407213</v>
      </c>
      <c r="U113" s="31"/>
      <c r="V113" s="34"/>
      <c r="W113" s="34">
        <f t="shared" si="24"/>
        <v>38945</v>
      </c>
      <c r="X113" s="35">
        <f t="shared" si="25"/>
        <v>2.2835749132188665E-2</v>
      </c>
      <c r="Y113" s="36">
        <f t="shared" si="26"/>
        <v>1</v>
      </c>
      <c r="Z113" s="36">
        <f t="shared" si="27"/>
        <v>85</v>
      </c>
      <c r="AA113" s="35">
        <f t="shared" si="28"/>
        <v>2.0334928229664984E-2</v>
      </c>
      <c r="AB113" s="37">
        <v>2.0334928229664984E-2</v>
      </c>
      <c r="AD113" s="38">
        <f t="shared" si="30"/>
        <v>38945</v>
      </c>
      <c r="AE113" s="38">
        <f t="shared" si="31"/>
        <v>0</v>
      </c>
      <c r="AF113" s="38" t="e">
        <f>#REF!-#REF!</f>
        <v>#REF!</v>
      </c>
      <c r="AG113" s="38">
        <f t="shared" si="32"/>
        <v>0</v>
      </c>
      <c r="AH113" s="38">
        <f t="shared" si="33"/>
        <v>-12726.567782024154</v>
      </c>
      <c r="AI113" s="38" t="e">
        <f t="shared" si="29"/>
        <v>#REF!</v>
      </c>
      <c r="AK113" s="60"/>
      <c r="AL113" s="61"/>
    </row>
    <row r="114" spans="1:38" x14ac:dyDescent="0.35">
      <c r="A114" s="26" t="s">
        <v>12</v>
      </c>
      <c r="B114" s="27" t="s">
        <v>170</v>
      </c>
      <c r="C114" s="28">
        <v>2055</v>
      </c>
      <c r="D114" s="29" t="s">
        <v>171</v>
      </c>
      <c r="E114" s="30">
        <v>312</v>
      </c>
      <c r="F114" s="31">
        <v>1368165.0646812995</v>
      </c>
      <c r="G114" s="31"/>
      <c r="H114" s="31"/>
      <c r="I114" s="31">
        <f t="shared" si="22"/>
        <v>4385.1444380810881</v>
      </c>
      <c r="J114" s="31">
        <v>4768.0961473423522</v>
      </c>
      <c r="K114" s="31">
        <v>0</v>
      </c>
      <c r="L114" s="31"/>
      <c r="M114" s="31"/>
      <c r="N114" s="32"/>
      <c r="O114" s="30">
        <v>312</v>
      </c>
      <c r="P114" s="33">
        <v>0</v>
      </c>
      <c r="Q114" s="31">
        <v>1407707.0501629303</v>
      </c>
      <c r="R114" s="31">
        <f t="shared" si="23"/>
        <v>4511.8815710350327</v>
      </c>
      <c r="S114" s="31">
        <v>0</v>
      </c>
      <c r="T114" s="31">
        <v>0</v>
      </c>
      <c r="U114" s="31"/>
      <c r="V114" s="34"/>
      <c r="W114" s="34">
        <f t="shared" si="24"/>
        <v>39541.985481630778</v>
      </c>
      <c r="X114" s="35">
        <f t="shared" si="25"/>
        <v>2.8901472857620236E-2</v>
      </c>
      <c r="Y114" s="36">
        <f t="shared" si="26"/>
        <v>0</v>
      </c>
      <c r="Z114" s="36">
        <f t="shared" si="27"/>
        <v>126.73713295394464</v>
      </c>
      <c r="AA114" s="35">
        <f t="shared" si="28"/>
        <v>2.8901472857620236E-2</v>
      </c>
      <c r="AB114" s="37">
        <v>2.8901472857602029E-2</v>
      </c>
      <c r="AD114" s="38">
        <f t="shared" si="30"/>
        <v>39541.985481630778</v>
      </c>
      <c r="AE114" s="38">
        <f t="shared" si="31"/>
        <v>-4768.0961473423522</v>
      </c>
      <c r="AF114" s="38" t="e">
        <f>#REF!-#REF!</f>
        <v>#REF!</v>
      </c>
      <c r="AG114" s="38">
        <f t="shared" si="32"/>
        <v>0</v>
      </c>
      <c r="AH114" s="38">
        <f t="shared" si="33"/>
        <v>0</v>
      </c>
      <c r="AI114" s="38" t="e">
        <f t="shared" si="29"/>
        <v>#REF!</v>
      </c>
      <c r="AK114" s="60"/>
      <c r="AL114" s="61"/>
    </row>
    <row r="115" spans="1:38" x14ac:dyDescent="0.35">
      <c r="A115" s="26" t="s">
        <v>12</v>
      </c>
      <c r="B115" s="27"/>
      <c r="C115" s="28">
        <v>2178</v>
      </c>
      <c r="D115" s="29" t="s">
        <v>172</v>
      </c>
      <c r="E115" s="30">
        <v>407</v>
      </c>
      <c r="F115" s="31">
        <v>1701260</v>
      </c>
      <c r="G115" s="31"/>
      <c r="H115" s="31"/>
      <c r="I115" s="31">
        <f t="shared" si="22"/>
        <v>4180</v>
      </c>
      <c r="J115" s="31">
        <v>0</v>
      </c>
      <c r="K115" s="31">
        <v>85460.739712088209</v>
      </c>
      <c r="L115" s="31"/>
      <c r="M115" s="31"/>
      <c r="N115" s="32"/>
      <c r="O115" s="30">
        <v>409</v>
      </c>
      <c r="P115" s="33">
        <v>0</v>
      </c>
      <c r="Q115" s="31">
        <v>1744385</v>
      </c>
      <c r="R115" s="31">
        <f t="shared" si="23"/>
        <v>4265</v>
      </c>
      <c r="S115" s="31">
        <v>0</v>
      </c>
      <c r="T115" s="31">
        <v>70725.865082627133</v>
      </c>
      <c r="U115" s="31"/>
      <c r="V115" s="34"/>
      <c r="W115" s="34">
        <f t="shared" si="24"/>
        <v>43125</v>
      </c>
      <c r="X115" s="35">
        <f t="shared" si="25"/>
        <v>2.5348859080916553E-2</v>
      </c>
      <c r="Y115" s="36">
        <f t="shared" si="26"/>
        <v>2</v>
      </c>
      <c r="Z115" s="36">
        <f t="shared" si="27"/>
        <v>85</v>
      </c>
      <c r="AA115" s="35">
        <f t="shared" si="28"/>
        <v>2.0334928229664984E-2</v>
      </c>
      <c r="AB115" s="37">
        <v>2.0334928229664984E-2</v>
      </c>
      <c r="AD115" s="38">
        <f t="shared" si="30"/>
        <v>43125</v>
      </c>
      <c r="AE115" s="38">
        <f t="shared" si="31"/>
        <v>0</v>
      </c>
      <c r="AF115" s="38" t="e">
        <f>#REF!-#REF!</f>
        <v>#REF!</v>
      </c>
      <c r="AG115" s="38">
        <f t="shared" si="32"/>
        <v>0</v>
      </c>
      <c r="AH115" s="38">
        <f t="shared" si="33"/>
        <v>-14734.874629461076</v>
      </c>
      <c r="AI115" s="38" t="e">
        <f t="shared" si="29"/>
        <v>#REF!</v>
      </c>
      <c r="AK115" s="60"/>
      <c r="AL115" s="61"/>
    </row>
    <row r="116" spans="1:38" x14ac:dyDescent="0.35">
      <c r="A116" s="26" t="s">
        <v>12</v>
      </c>
      <c r="B116" s="27" t="s">
        <v>173</v>
      </c>
      <c r="C116" s="28">
        <v>3366</v>
      </c>
      <c r="D116" s="39" t="s">
        <v>312</v>
      </c>
      <c r="E116" s="30">
        <v>189</v>
      </c>
      <c r="F116" s="31">
        <v>889587.44354696351</v>
      </c>
      <c r="G116" s="31"/>
      <c r="H116" s="31"/>
      <c r="I116" s="31">
        <f t="shared" si="22"/>
        <v>4706.8118706188543</v>
      </c>
      <c r="J116" s="31">
        <v>27094.341281486093</v>
      </c>
      <c r="K116" s="31">
        <v>0</v>
      </c>
      <c r="L116" s="31"/>
      <c r="M116" s="31"/>
      <c r="N116" s="32"/>
      <c r="O116" s="30">
        <v>194</v>
      </c>
      <c r="P116" s="33">
        <v>0</v>
      </c>
      <c r="Q116" s="31">
        <v>925683.84648694785</v>
      </c>
      <c r="R116" s="31">
        <f t="shared" si="23"/>
        <v>4771.5662190048861</v>
      </c>
      <c r="S116" s="31">
        <v>16694.789969892125</v>
      </c>
      <c r="T116" s="31">
        <v>0</v>
      </c>
      <c r="U116" s="31"/>
      <c r="V116" s="34"/>
      <c r="W116" s="34">
        <f t="shared" si="24"/>
        <v>36096.402939984342</v>
      </c>
      <c r="X116" s="35">
        <f t="shared" si="25"/>
        <v>4.0576565240243001E-2</v>
      </c>
      <c r="Y116" s="36">
        <f t="shared" si="26"/>
        <v>5</v>
      </c>
      <c r="Z116" s="36">
        <f t="shared" si="27"/>
        <v>64.754348386031779</v>
      </c>
      <c r="AA116" s="35">
        <f t="shared" si="28"/>
        <v>1.3757581600030599E-2</v>
      </c>
      <c r="AB116" s="37">
        <v>1.727245682523848E-2</v>
      </c>
      <c r="AD116" s="38">
        <f t="shared" si="30"/>
        <v>36096.402939984342</v>
      </c>
      <c r="AE116" s="38">
        <f t="shared" si="31"/>
        <v>-10399.551311593968</v>
      </c>
      <c r="AF116" s="38" t="e">
        <f>#REF!-#REF!</f>
        <v>#REF!</v>
      </c>
      <c r="AG116" s="38">
        <f t="shared" si="32"/>
        <v>0</v>
      </c>
      <c r="AH116" s="38">
        <f t="shared" si="33"/>
        <v>0</v>
      </c>
      <c r="AI116" s="38" t="e">
        <f t="shared" si="29"/>
        <v>#REF!</v>
      </c>
      <c r="AK116" s="60"/>
      <c r="AL116" s="61"/>
    </row>
    <row r="117" spans="1:38" x14ac:dyDescent="0.35">
      <c r="A117" s="26" t="s">
        <v>12</v>
      </c>
      <c r="B117" s="27"/>
      <c r="C117" s="28">
        <v>2077</v>
      </c>
      <c r="D117" s="39" t="s">
        <v>174</v>
      </c>
      <c r="E117" s="30">
        <v>201</v>
      </c>
      <c r="F117" s="31">
        <v>1051911.0257392847</v>
      </c>
      <c r="G117" s="31"/>
      <c r="H117" s="31"/>
      <c r="I117" s="31">
        <f t="shared" si="22"/>
        <v>5233.388187757635</v>
      </c>
      <c r="J117" s="31">
        <v>46797.44203774957</v>
      </c>
      <c r="K117" s="31">
        <v>0</v>
      </c>
      <c r="L117" s="31"/>
      <c r="M117" s="31"/>
      <c r="N117" s="32"/>
      <c r="O117" s="30">
        <v>199</v>
      </c>
      <c r="P117" s="33">
        <v>2</v>
      </c>
      <c r="Q117" s="31">
        <v>1051633.237196676</v>
      </c>
      <c r="R117" s="31">
        <f t="shared" si="23"/>
        <v>5284.5891316415882</v>
      </c>
      <c r="S117" s="31">
        <v>27901.758042160887</v>
      </c>
      <c r="T117" s="31">
        <v>0</v>
      </c>
      <c r="U117" s="31"/>
      <c r="V117" s="34"/>
      <c r="W117" s="34">
        <f t="shared" si="24"/>
        <v>-277.78854260873049</v>
      </c>
      <c r="X117" s="35">
        <f t="shared" si="25"/>
        <v>-2.6407988490617651E-4</v>
      </c>
      <c r="Y117" s="36">
        <f t="shared" si="26"/>
        <v>-2</v>
      </c>
      <c r="Z117" s="36">
        <f t="shared" si="27"/>
        <v>51.200943883953187</v>
      </c>
      <c r="AA117" s="35">
        <f t="shared" si="28"/>
        <v>9.7835173021803001E-3</v>
      </c>
      <c r="AB117" s="37">
        <v>1.7693352288712161E-2</v>
      </c>
      <c r="AD117" s="38">
        <f t="shared" si="30"/>
        <v>-277.78854260873049</v>
      </c>
      <c r="AE117" s="38">
        <f t="shared" si="31"/>
        <v>-18895.683995588683</v>
      </c>
      <c r="AF117" s="38" t="e">
        <f>#REF!-#REF!</f>
        <v>#REF!</v>
      </c>
      <c r="AG117" s="38">
        <f t="shared" si="32"/>
        <v>0</v>
      </c>
      <c r="AH117" s="38">
        <f t="shared" si="33"/>
        <v>0</v>
      </c>
      <c r="AI117" s="38" t="e">
        <f t="shared" si="29"/>
        <v>#REF!</v>
      </c>
      <c r="AK117" s="60"/>
      <c r="AL117" s="61"/>
    </row>
    <row r="118" spans="1:38" x14ac:dyDescent="0.35">
      <c r="A118" s="26" t="s">
        <v>12</v>
      </c>
      <c r="B118" s="27" t="s">
        <v>175</v>
      </c>
      <c r="C118" s="28">
        <v>2146</v>
      </c>
      <c r="D118" s="29" t="s">
        <v>176</v>
      </c>
      <c r="E118" s="30">
        <v>613</v>
      </c>
      <c r="F118" s="31">
        <v>2562340</v>
      </c>
      <c r="G118" s="31"/>
      <c r="H118" s="31"/>
      <c r="I118" s="31">
        <f t="shared" si="22"/>
        <v>4180</v>
      </c>
      <c r="J118" s="31">
        <v>0</v>
      </c>
      <c r="K118" s="31">
        <v>244555.92624120973</v>
      </c>
      <c r="L118" s="31"/>
      <c r="M118" s="31"/>
      <c r="N118" s="32"/>
      <c r="O118" s="30">
        <v>603</v>
      </c>
      <c r="P118" s="33">
        <v>0</v>
      </c>
      <c r="Q118" s="31">
        <v>2571795</v>
      </c>
      <c r="R118" s="31">
        <f t="shared" si="23"/>
        <v>4265</v>
      </c>
      <c r="S118" s="31">
        <v>0</v>
      </c>
      <c r="T118" s="31">
        <v>220832.51607801634</v>
      </c>
      <c r="U118" s="31"/>
      <c r="V118" s="34"/>
      <c r="W118" s="34">
        <f t="shared" si="24"/>
        <v>9455</v>
      </c>
      <c r="X118" s="35">
        <f t="shared" si="25"/>
        <v>3.689986496717923E-3</v>
      </c>
      <c r="Y118" s="36">
        <f t="shared" si="26"/>
        <v>-10</v>
      </c>
      <c r="Z118" s="36">
        <f t="shared" si="27"/>
        <v>85</v>
      </c>
      <c r="AA118" s="35">
        <f t="shared" si="28"/>
        <v>2.0334928229664984E-2</v>
      </c>
      <c r="AB118" s="37">
        <v>2.0334928229664984E-2</v>
      </c>
      <c r="AD118" s="38">
        <f t="shared" si="30"/>
        <v>9455</v>
      </c>
      <c r="AE118" s="38">
        <f t="shared" si="31"/>
        <v>0</v>
      </c>
      <c r="AF118" s="38" t="e">
        <f>#REF!-#REF!</f>
        <v>#REF!</v>
      </c>
      <c r="AG118" s="38">
        <f t="shared" si="32"/>
        <v>0</v>
      </c>
      <c r="AH118" s="38">
        <f t="shared" si="33"/>
        <v>-23723.410163193388</v>
      </c>
      <c r="AI118" s="38" t="e">
        <f t="shared" si="29"/>
        <v>#REF!</v>
      </c>
      <c r="AK118" s="60"/>
      <c r="AL118" s="61"/>
    </row>
    <row r="119" spans="1:38" x14ac:dyDescent="0.35">
      <c r="A119" s="26" t="s">
        <v>12</v>
      </c>
      <c r="B119" s="27"/>
      <c r="C119" s="28">
        <v>2023</v>
      </c>
      <c r="D119" s="29" t="s">
        <v>177</v>
      </c>
      <c r="E119" s="30">
        <v>312</v>
      </c>
      <c r="F119" s="31">
        <v>1647037.0998322533</v>
      </c>
      <c r="G119" s="31"/>
      <c r="H119" s="31"/>
      <c r="I119" s="31">
        <f t="shared" si="22"/>
        <v>5278.9650635649141</v>
      </c>
      <c r="J119" s="31">
        <v>30482.759105448378</v>
      </c>
      <c r="K119" s="31">
        <v>0</v>
      </c>
      <c r="L119" s="31"/>
      <c r="M119" s="31"/>
      <c r="N119" s="32"/>
      <c r="O119" s="30">
        <v>295</v>
      </c>
      <c r="P119" s="33">
        <v>6</v>
      </c>
      <c r="Q119" s="31">
        <v>1590975.9786585071</v>
      </c>
      <c r="R119" s="31">
        <f t="shared" si="23"/>
        <v>5393.1389107068035</v>
      </c>
      <c r="S119" s="31">
        <v>0</v>
      </c>
      <c r="T119" s="31">
        <v>0</v>
      </c>
      <c r="U119" s="31"/>
      <c r="V119" s="34"/>
      <c r="W119" s="34">
        <f t="shared" si="24"/>
        <v>-56061.121173746185</v>
      </c>
      <c r="X119" s="35">
        <f t="shared" si="25"/>
        <v>-3.40375582186071E-2</v>
      </c>
      <c r="Y119" s="36">
        <f t="shared" si="26"/>
        <v>-17</v>
      </c>
      <c r="Z119" s="36">
        <f t="shared" si="27"/>
        <v>114.17384714188938</v>
      </c>
      <c r="AA119" s="35">
        <f t="shared" si="28"/>
        <v>2.1628074019642618E-2</v>
      </c>
      <c r="AB119" s="37">
        <v>1.852681632960973E-2</v>
      </c>
      <c r="AD119" s="38">
        <f t="shared" si="30"/>
        <v>-56061.121173746185</v>
      </c>
      <c r="AE119" s="38">
        <f t="shared" si="31"/>
        <v>-30482.759105448378</v>
      </c>
      <c r="AF119" s="38" t="e">
        <f>#REF!-#REF!</f>
        <v>#REF!</v>
      </c>
      <c r="AG119" s="38">
        <f t="shared" si="32"/>
        <v>0</v>
      </c>
      <c r="AH119" s="38">
        <f t="shared" si="33"/>
        <v>0</v>
      </c>
      <c r="AI119" s="38" t="e">
        <f t="shared" si="29"/>
        <v>#REF!</v>
      </c>
      <c r="AK119" s="60"/>
      <c r="AL119" s="61"/>
    </row>
    <row r="120" spans="1:38" x14ac:dyDescent="0.35">
      <c r="A120" s="26" t="s">
        <v>12</v>
      </c>
      <c r="B120" s="27"/>
      <c r="C120" s="28">
        <v>3369</v>
      </c>
      <c r="D120" s="29" t="s">
        <v>178</v>
      </c>
      <c r="E120" s="30">
        <v>208</v>
      </c>
      <c r="F120" s="31">
        <v>984355.20159975905</v>
      </c>
      <c r="G120" s="31"/>
      <c r="H120" s="31"/>
      <c r="I120" s="31">
        <f t="shared" si="22"/>
        <v>4732.4769307680726</v>
      </c>
      <c r="J120" s="31">
        <v>0</v>
      </c>
      <c r="K120" s="31">
        <v>0</v>
      </c>
      <c r="L120" s="31"/>
      <c r="M120" s="31"/>
      <c r="N120" s="32"/>
      <c r="O120" s="30">
        <v>201</v>
      </c>
      <c r="P120" s="33">
        <v>0</v>
      </c>
      <c r="Q120" s="31">
        <v>984342.82240894646</v>
      </c>
      <c r="R120" s="31">
        <f t="shared" si="23"/>
        <v>4897.2279721838131</v>
      </c>
      <c r="S120" s="31">
        <v>0</v>
      </c>
      <c r="T120" s="31">
        <v>0</v>
      </c>
      <c r="U120" s="31"/>
      <c r="V120" s="34"/>
      <c r="W120" s="34">
        <f t="shared" si="24"/>
        <v>-12.379190812585875</v>
      </c>
      <c r="X120" s="35">
        <f t="shared" si="25"/>
        <v>-1.2575938840408973E-5</v>
      </c>
      <c r="Y120" s="36">
        <f t="shared" si="26"/>
        <v>-7</v>
      </c>
      <c r="Z120" s="36">
        <f t="shared" si="27"/>
        <v>164.75104141574047</v>
      </c>
      <c r="AA120" s="35">
        <f t="shared" si="28"/>
        <v>3.4812856739906417E-2</v>
      </c>
      <c r="AB120" s="37">
        <v>3.0520652052912434E-2</v>
      </c>
      <c r="AD120" s="38">
        <f t="shared" si="30"/>
        <v>-12.379190812585875</v>
      </c>
      <c r="AE120" s="38">
        <f t="shared" si="31"/>
        <v>0</v>
      </c>
      <c r="AF120" s="38" t="e">
        <f>#REF!-#REF!</f>
        <v>#REF!</v>
      </c>
      <c r="AG120" s="38">
        <f t="shared" si="32"/>
        <v>0</v>
      </c>
      <c r="AH120" s="38">
        <f t="shared" si="33"/>
        <v>0</v>
      </c>
      <c r="AI120" s="38" t="e">
        <f t="shared" si="29"/>
        <v>#REF!</v>
      </c>
      <c r="AK120" s="60"/>
      <c r="AL120" s="61"/>
    </row>
    <row r="121" spans="1:38" x14ac:dyDescent="0.35">
      <c r="A121" s="26" t="s">
        <v>12</v>
      </c>
      <c r="B121" s="27" t="s">
        <v>179</v>
      </c>
      <c r="C121" s="28">
        <v>3333</v>
      </c>
      <c r="D121" s="29" t="s">
        <v>180</v>
      </c>
      <c r="E121" s="30">
        <v>206</v>
      </c>
      <c r="F121" s="31">
        <v>945423.43113714934</v>
      </c>
      <c r="G121" s="31"/>
      <c r="H121" s="31"/>
      <c r="I121" s="31">
        <f t="shared" si="22"/>
        <v>4589.4341317337348</v>
      </c>
      <c r="J121" s="31">
        <v>9776.6546201969031</v>
      </c>
      <c r="K121" s="31">
        <v>0</v>
      </c>
      <c r="L121" s="31"/>
      <c r="M121" s="31"/>
      <c r="N121" s="32"/>
      <c r="O121" s="30">
        <v>206</v>
      </c>
      <c r="P121" s="33">
        <v>0</v>
      </c>
      <c r="Q121" s="31">
        <v>962057.04736002558</v>
      </c>
      <c r="R121" s="31">
        <f t="shared" si="23"/>
        <v>4670.1798415535222</v>
      </c>
      <c r="S121" s="31">
        <v>0</v>
      </c>
      <c r="T121" s="31">
        <v>0</v>
      </c>
      <c r="U121" s="31"/>
      <c r="V121" s="34"/>
      <c r="W121" s="34">
        <f t="shared" si="24"/>
        <v>16633.61622287624</v>
      </c>
      <c r="X121" s="35">
        <f t="shared" si="25"/>
        <v>1.7593826929875656E-2</v>
      </c>
      <c r="Y121" s="36">
        <f t="shared" si="26"/>
        <v>0</v>
      </c>
      <c r="Z121" s="36">
        <f t="shared" si="27"/>
        <v>80.745709819787407</v>
      </c>
      <c r="AA121" s="35">
        <f t="shared" si="28"/>
        <v>1.7593826929875656E-2</v>
      </c>
      <c r="AB121" s="37">
        <v>1.7593826929856338E-2</v>
      </c>
      <c r="AD121" s="38">
        <f t="shared" si="30"/>
        <v>16633.61622287624</v>
      </c>
      <c r="AE121" s="38">
        <f t="shared" si="31"/>
        <v>-9776.6546201969031</v>
      </c>
      <c r="AF121" s="38" t="e">
        <f>#REF!-#REF!</f>
        <v>#REF!</v>
      </c>
      <c r="AG121" s="38">
        <f t="shared" si="32"/>
        <v>0</v>
      </c>
      <c r="AH121" s="38">
        <f t="shared" si="33"/>
        <v>0</v>
      </c>
      <c r="AI121" s="38" t="e">
        <f t="shared" si="29"/>
        <v>#REF!</v>
      </c>
      <c r="AK121" s="60"/>
      <c r="AL121" s="61"/>
    </row>
    <row r="122" spans="1:38" x14ac:dyDescent="0.35">
      <c r="A122" s="26" t="s">
        <v>12</v>
      </c>
      <c r="B122" s="27" t="s">
        <v>181</v>
      </c>
      <c r="C122" s="28">
        <v>3373</v>
      </c>
      <c r="D122" s="39" t="s">
        <v>182</v>
      </c>
      <c r="E122" s="30">
        <v>121</v>
      </c>
      <c r="F122" s="31">
        <v>628310.57455076161</v>
      </c>
      <c r="G122" s="31"/>
      <c r="H122" s="31"/>
      <c r="I122" s="31">
        <f t="shared" si="22"/>
        <v>5192.6493764525749</v>
      </c>
      <c r="J122" s="31">
        <v>47863.906384451257</v>
      </c>
      <c r="K122" s="31">
        <v>0</v>
      </c>
      <c r="L122" s="31"/>
      <c r="M122" s="31"/>
      <c r="N122" s="32"/>
      <c r="O122" s="30">
        <v>126</v>
      </c>
      <c r="P122" s="33">
        <v>0</v>
      </c>
      <c r="Q122" s="31">
        <v>659819.44705044525</v>
      </c>
      <c r="R122" s="31">
        <f t="shared" si="23"/>
        <v>5236.6622781781371</v>
      </c>
      <c r="S122" s="31">
        <v>39699.740623364458</v>
      </c>
      <c r="T122" s="31">
        <v>0</v>
      </c>
      <c r="U122" s="31"/>
      <c r="V122" s="34"/>
      <c r="W122" s="34">
        <f t="shared" si="24"/>
        <v>31508.872499683639</v>
      </c>
      <c r="X122" s="35">
        <f t="shared" si="25"/>
        <v>5.0148563108638244E-2</v>
      </c>
      <c r="Y122" s="36">
        <f t="shared" si="26"/>
        <v>5</v>
      </c>
      <c r="Z122" s="36">
        <f t="shared" si="27"/>
        <v>44.012901725562187</v>
      </c>
      <c r="AA122" s="35">
        <f t="shared" si="28"/>
        <v>8.4760010805178254E-3</v>
      </c>
      <c r="AB122" s="37">
        <v>1.6138234404641683E-2</v>
      </c>
      <c r="AD122" s="38">
        <f t="shared" si="30"/>
        <v>31508.872499683639</v>
      </c>
      <c r="AE122" s="38">
        <f t="shared" si="31"/>
        <v>-8164.1657610867987</v>
      </c>
      <c r="AF122" s="38" t="e">
        <f>#REF!-#REF!</f>
        <v>#REF!</v>
      </c>
      <c r="AG122" s="38">
        <f t="shared" si="32"/>
        <v>0</v>
      </c>
      <c r="AH122" s="38">
        <f t="shared" si="33"/>
        <v>0</v>
      </c>
      <c r="AI122" s="38" t="e">
        <f t="shared" si="29"/>
        <v>#REF!</v>
      </c>
      <c r="AK122" s="60"/>
      <c r="AL122" s="61"/>
    </row>
    <row r="123" spans="1:38" x14ac:dyDescent="0.35">
      <c r="A123" s="26" t="s">
        <v>12</v>
      </c>
      <c r="B123" s="27" t="s">
        <v>183</v>
      </c>
      <c r="C123" s="28">
        <v>3334</v>
      </c>
      <c r="D123" s="29" t="s">
        <v>184</v>
      </c>
      <c r="E123" s="30">
        <v>209</v>
      </c>
      <c r="F123" s="31">
        <v>1063088.7379115121</v>
      </c>
      <c r="G123" s="31"/>
      <c r="H123" s="31"/>
      <c r="I123" s="31">
        <f t="shared" si="22"/>
        <v>5086.5489852225464</v>
      </c>
      <c r="J123" s="31">
        <v>16679.245818494237</v>
      </c>
      <c r="K123" s="31">
        <v>0</v>
      </c>
      <c r="L123" s="31"/>
      <c r="M123" s="31"/>
      <c r="N123" s="32"/>
      <c r="O123" s="30">
        <v>209</v>
      </c>
      <c r="P123" s="33">
        <v>0</v>
      </c>
      <c r="Q123" s="31">
        <v>1084497.3254307902</v>
      </c>
      <c r="R123" s="31">
        <f t="shared" si="23"/>
        <v>5188.9824183291394</v>
      </c>
      <c r="S123" s="31">
        <v>0</v>
      </c>
      <c r="T123" s="31">
        <v>0</v>
      </c>
      <c r="U123" s="31"/>
      <c r="V123" s="34"/>
      <c r="W123" s="34">
        <f t="shared" si="24"/>
        <v>21408.587519278051</v>
      </c>
      <c r="X123" s="35">
        <f t="shared" si="25"/>
        <v>2.0138100194097008E-2</v>
      </c>
      <c r="Y123" s="36">
        <f t="shared" si="26"/>
        <v>0</v>
      </c>
      <c r="Z123" s="36">
        <f t="shared" si="27"/>
        <v>102.43343310659293</v>
      </c>
      <c r="AA123" s="35">
        <f t="shared" si="28"/>
        <v>2.0138100194096786E-2</v>
      </c>
      <c r="AB123" s="37">
        <v>2.0138100194124986E-2</v>
      </c>
      <c r="AD123" s="38">
        <f t="shared" si="30"/>
        <v>21408.587519278051</v>
      </c>
      <c r="AE123" s="38">
        <f t="shared" si="31"/>
        <v>-16679.245818494237</v>
      </c>
      <c r="AF123" s="38" t="e">
        <f>#REF!-#REF!</f>
        <v>#REF!</v>
      </c>
      <c r="AG123" s="38">
        <f t="shared" si="32"/>
        <v>0</v>
      </c>
      <c r="AH123" s="38">
        <f t="shared" si="33"/>
        <v>0</v>
      </c>
      <c r="AI123" s="38" t="e">
        <f t="shared" si="29"/>
        <v>#REF!</v>
      </c>
      <c r="AK123" s="60"/>
      <c r="AL123" s="61"/>
    </row>
    <row r="124" spans="1:38" x14ac:dyDescent="0.35">
      <c r="A124" s="26" t="s">
        <v>12</v>
      </c>
      <c r="B124" s="27" t="s">
        <v>185</v>
      </c>
      <c r="C124" s="28">
        <v>3335</v>
      </c>
      <c r="D124" s="29" t="s">
        <v>186</v>
      </c>
      <c r="E124" s="30">
        <v>327</v>
      </c>
      <c r="F124" s="31">
        <v>1567720.6522323417</v>
      </c>
      <c r="G124" s="31"/>
      <c r="H124" s="31"/>
      <c r="I124" s="31">
        <f t="shared" si="22"/>
        <v>4794.2527591203107</v>
      </c>
      <c r="J124" s="31">
        <v>4652.7324708059896</v>
      </c>
      <c r="K124" s="31">
        <v>0</v>
      </c>
      <c r="L124" s="31"/>
      <c r="M124" s="31"/>
      <c r="N124" s="32"/>
      <c r="O124" s="30">
        <v>320</v>
      </c>
      <c r="P124" s="33">
        <v>0</v>
      </c>
      <c r="Q124" s="31">
        <v>1584756.2895394696</v>
      </c>
      <c r="R124" s="31">
        <f t="shared" si="23"/>
        <v>4952.3634048108424</v>
      </c>
      <c r="S124" s="31">
        <v>0</v>
      </c>
      <c r="T124" s="31">
        <v>0</v>
      </c>
      <c r="U124" s="31"/>
      <c r="V124" s="34"/>
      <c r="W124" s="34">
        <f t="shared" si="24"/>
        <v>17035.637307127938</v>
      </c>
      <c r="X124" s="35">
        <f t="shared" si="25"/>
        <v>1.0866500535583468E-2</v>
      </c>
      <c r="Y124" s="36">
        <f t="shared" si="26"/>
        <v>-7</v>
      </c>
      <c r="Z124" s="36">
        <f t="shared" si="27"/>
        <v>158.11064569053178</v>
      </c>
      <c r="AA124" s="35">
        <f t="shared" si="28"/>
        <v>3.2979205234799247E-2</v>
      </c>
      <c r="AB124" s="37">
        <v>3.1286389587916297E-2</v>
      </c>
      <c r="AD124" s="38">
        <f t="shared" si="30"/>
        <v>17035.637307127938</v>
      </c>
      <c r="AE124" s="38">
        <f t="shared" si="31"/>
        <v>-4652.7324708059896</v>
      </c>
      <c r="AF124" s="38" t="e">
        <f>#REF!-#REF!</f>
        <v>#REF!</v>
      </c>
      <c r="AG124" s="38">
        <f t="shared" si="32"/>
        <v>0</v>
      </c>
      <c r="AH124" s="38">
        <f t="shared" si="33"/>
        <v>0</v>
      </c>
      <c r="AI124" s="38" t="e">
        <f t="shared" si="29"/>
        <v>#REF!</v>
      </c>
      <c r="AK124" s="60"/>
      <c r="AL124" s="61"/>
    </row>
    <row r="125" spans="1:38" x14ac:dyDescent="0.35">
      <c r="A125" s="26" t="s">
        <v>12</v>
      </c>
      <c r="B125" s="27" t="s">
        <v>187</v>
      </c>
      <c r="C125" s="28">
        <v>3354</v>
      </c>
      <c r="D125" s="29" t="s">
        <v>188</v>
      </c>
      <c r="E125" s="30">
        <v>208</v>
      </c>
      <c r="F125" s="31">
        <v>962632.08789391117</v>
      </c>
      <c r="G125" s="31"/>
      <c r="H125" s="31"/>
      <c r="I125" s="31">
        <f t="shared" si="22"/>
        <v>4628.0388841053418</v>
      </c>
      <c r="J125" s="31">
        <v>0</v>
      </c>
      <c r="K125" s="31">
        <v>0</v>
      </c>
      <c r="L125" s="31"/>
      <c r="M125" s="31"/>
      <c r="N125" s="32"/>
      <c r="O125" s="30">
        <v>208</v>
      </c>
      <c r="P125" s="33">
        <v>1</v>
      </c>
      <c r="Q125" s="31">
        <v>994316.51973821386</v>
      </c>
      <c r="R125" s="31">
        <f t="shared" si="23"/>
        <v>4780.3678833567974</v>
      </c>
      <c r="S125" s="31">
        <v>0</v>
      </c>
      <c r="T125" s="31">
        <v>0</v>
      </c>
      <c r="U125" s="31"/>
      <c r="V125" s="34"/>
      <c r="W125" s="34">
        <f t="shared" si="24"/>
        <v>31684.431844302686</v>
      </c>
      <c r="X125" s="35">
        <f t="shared" si="25"/>
        <v>3.2914373250972018E-2</v>
      </c>
      <c r="Y125" s="36">
        <f t="shared" si="26"/>
        <v>0</v>
      </c>
      <c r="Z125" s="36">
        <f t="shared" si="27"/>
        <v>152.32899925145557</v>
      </c>
      <c r="AA125" s="35">
        <f t="shared" si="28"/>
        <v>3.2914373250972018E-2</v>
      </c>
      <c r="AB125" s="37">
        <v>3.2914373250950257E-2</v>
      </c>
      <c r="AD125" s="38">
        <f t="shared" si="30"/>
        <v>31684.431844302686</v>
      </c>
      <c r="AE125" s="38">
        <f t="shared" si="31"/>
        <v>0</v>
      </c>
      <c r="AF125" s="38" t="e">
        <f>#REF!-#REF!</f>
        <v>#REF!</v>
      </c>
      <c r="AG125" s="38">
        <f t="shared" si="32"/>
        <v>0</v>
      </c>
      <c r="AH125" s="38">
        <f t="shared" si="33"/>
        <v>0</v>
      </c>
      <c r="AI125" s="38" t="e">
        <f t="shared" si="29"/>
        <v>#REF!</v>
      </c>
      <c r="AK125" s="60"/>
      <c r="AL125" s="61"/>
    </row>
    <row r="126" spans="1:38" x14ac:dyDescent="0.35">
      <c r="A126" s="26" t="s">
        <v>12</v>
      </c>
      <c r="B126" s="27" t="s">
        <v>189</v>
      </c>
      <c r="C126" s="28">
        <v>3351</v>
      </c>
      <c r="D126" s="39" t="s">
        <v>190</v>
      </c>
      <c r="E126" s="30">
        <v>207</v>
      </c>
      <c r="F126" s="31">
        <v>919756.33003594284</v>
      </c>
      <c r="G126" s="31"/>
      <c r="H126" s="31"/>
      <c r="I126" s="31">
        <f t="shared" si="22"/>
        <v>4443.2672948596273</v>
      </c>
      <c r="J126" s="31">
        <v>26542.301609026734</v>
      </c>
      <c r="K126" s="31">
        <v>0</v>
      </c>
      <c r="L126" s="31"/>
      <c r="M126" s="31"/>
      <c r="N126" s="32"/>
      <c r="O126" s="30">
        <v>207</v>
      </c>
      <c r="P126" s="33">
        <v>0</v>
      </c>
      <c r="Q126" s="31">
        <v>935725.06847666169</v>
      </c>
      <c r="R126" s="31">
        <f t="shared" si="23"/>
        <v>4520.4109588244528</v>
      </c>
      <c r="S126" s="31">
        <v>15954.267673932831</v>
      </c>
      <c r="T126" s="31">
        <v>0</v>
      </c>
      <c r="U126" s="31"/>
      <c r="V126" s="34"/>
      <c r="W126" s="34">
        <f t="shared" si="24"/>
        <v>15968.738440718851</v>
      </c>
      <c r="X126" s="35">
        <f t="shared" si="25"/>
        <v>1.7361922847646927E-2</v>
      </c>
      <c r="Y126" s="36">
        <f t="shared" si="26"/>
        <v>0</v>
      </c>
      <c r="Z126" s="36">
        <f t="shared" si="27"/>
        <v>77.143663964825464</v>
      </c>
      <c r="AA126" s="35">
        <f t="shared" si="28"/>
        <v>1.7361922847646927E-2</v>
      </c>
      <c r="AB126" s="37">
        <v>1.7361922847646927E-2</v>
      </c>
      <c r="AD126" s="38">
        <f t="shared" si="30"/>
        <v>15968.738440718851</v>
      </c>
      <c r="AE126" s="38">
        <f t="shared" si="31"/>
        <v>-10588.033935093903</v>
      </c>
      <c r="AF126" s="38" t="e">
        <f>#REF!-#REF!</f>
        <v>#REF!</v>
      </c>
      <c r="AG126" s="38">
        <f t="shared" si="32"/>
        <v>0</v>
      </c>
      <c r="AH126" s="38">
        <f t="shared" si="33"/>
        <v>0</v>
      </c>
      <c r="AI126" s="38" t="e">
        <f t="shared" si="29"/>
        <v>#REF!</v>
      </c>
      <c r="AK126" s="60"/>
      <c r="AL126" s="61"/>
    </row>
    <row r="127" spans="1:38" x14ac:dyDescent="0.35">
      <c r="A127" s="26" t="s">
        <v>12</v>
      </c>
      <c r="B127" s="27"/>
      <c r="C127" s="28">
        <v>2032</v>
      </c>
      <c r="D127" s="39" t="s">
        <v>313</v>
      </c>
      <c r="E127" s="30">
        <v>264</v>
      </c>
      <c r="F127" s="31">
        <v>1357177.6993053153</v>
      </c>
      <c r="G127" s="31"/>
      <c r="H127" s="31"/>
      <c r="I127" s="31">
        <f t="shared" si="22"/>
        <v>5140.8246185807393</v>
      </c>
      <c r="J127" s="31">
        <v>58987.057592383586</v>
      </c>
      <c r="K127" s="31">
        <v>0</v>
      </c>
      <c r="L127" s="31"/>
      <c r="M127" s="31"/>
      <c r="N127" s="32"/>
      <c r="O127" s="30">
        <v>254</v>
      </c>
      <c r="P127" s="33">
        <v>1</v>
      </c>
      <c r="Q127" s="31">
        <v>1329370.8877509458</v>
      </c>
      <c r="R127" s="31">
        <f t="shared" si="23"/>
        <v>5233.7436525627782</v>
      </c>
      <c r="S127" s="31">
        <v>35092.654121691594</v>
      </c>
      <c r="T127" s="31">
        <v>0</v>
      </c>
      <c r="U127" s="31"/>
      <c r="V127" s="34"/>
      <c r="W127" s="34">
        <f t="shared" si="24"/>
        <v>-27806.811554369517</v>
      </c>
      <c r="X127" s="35">
        <f t="shared" si="25"/>
        <v>-2.0488703556360122E-2</v>
      </c>
      <c r="Y127" s="36">
        <f t="shared" si="26"/>
        <v>-10</v>
      </c>
      <c r="Z127" s="36">
        <f t="shared" si="27"/>
        <v>92.919033982038854</v>
      </c>
      <c r="AA127" s="35">
        <f t="shared" si="28"/>
        <v>1.8074733311499669E-2</v>
      </c>
      <c r="AB127" s="37">
        <v>1.8212180938987022E-2</v>
      </c>
      <c r="AD127" s="38">
        <f t="shared" si="30"/>
        <v>-27806.811554369517</v>
      </c>
      <c r="AE127" s="38">
        <f t="shared" si="31"/>
        <v>-23894.403470691992</v>
      </c>
      <c r="AF127" s="38" t="e">
        <f>#REF!-#REF!</f>
        <v>#REF!</v>
      </c>
      <c r="AG127" s="38">
        <f t="shared" si="32"/>
        <v>0</v>
      </c>
      <c r="AH127" s="38">
        <f t="shared" si="33"/>
        <v>0</v>
      </c>
      <c r="AI127" s="38" t="e">
        <f t="shared" si="29"/>
        <v>#REF!</v>
      </c>
      <c r="AK127" s="60"/>
      <c r="AL127" s="61"/>
    </row>
    <row r="128" spans="1:38" x14ac:dyDescent="0.35">
      <c r="A128" s="26" t="s">
        <v>12</v>
      </c>
      <c r="B128" s="27"/>
      <c r="C128" s="28">
        <v>3352</v>
      </c>
      <c r="D128" s="29" t="s">
        <v>191</v>
      </c>
      <c r="E128" s="30">
        <v>206</v>
      </c>
      <c r="F128" s="31">
        <v>918823.96314235486</v>
      </c>
      <c r="G128" s="31"/>
      <c r="H128" s="31"/>
      <c r="I128" s="31">
        <f t="shared" si="22"/>
        <v>4460.3105006910428</v>
      </c>
      <c r="J128" s="31">
        <v>0</v>
      </c>
      <c r="K128" s="31">
        <v>0</v>
      </c>
      <c r="L128" s="31"/>
      <c r="M128" s="31"/>
      <c r="N128" s="32"/>
      <c r="O128" s="30">
        <v>206</v>
      </c>
      <c r="P128" s="33">
        <v>0</v>
      </c>
      <c r="Q128" s="31">
        <v>949200.7934435152</v>
      </c>
      <c r="R128" s="31">
        <f t="shared" si="23"/>
        <v>4607.7708419588116</v>
      </c>
      <c r="S128" s="31">
        <v>0</v>
      </c>
      <c r="T128" s="31">
        <v>0</v>
      </c>
      <c r="U128" s="31"/>
      <c r="V128" s="34"/>
      <c r="W128" s="34">
        <f t="shared" si="24"/>
        <v>30376.830301160342</v>
      </c>
      <c r="X128" s="35">
        <f t="shared" si="25"/>
        <v>3.306055514406947E-2</v>
      </c>
      <c r="Y128" s="36">
        <f t="shared" si="26"/>
        <v>0</v>
      </c>
      <c r="Z128" s="36">
        <f t="shared" si="27"/>
        <v>147.46034126776885</v>
      </c>
      <c r="AA128" s="35">
        <f t="shared" si="28"/>
        <v>3.3060555144069692E-2</v>
      </c>
      <c r="AB128" s="37">
        <v>3.3060555144050818E-2</v>
      </c>
      <c r="AD128" s="38">
        <f t="shared" si="30"/>
        <v>30376.830301160342</v>
      </c>
      <c r="AE128" s="38">
        <f t="shared" si="31"/>
        <v>0</v>
      </c>
      <c r="AF128" s="38" t="e">
        <f>#REF!-#REF!</f>
        <v>#REF!</v>
      </c>
      <c r="AG128" s="38">
        <f t="shared" si="32"/>
        <v>0</v>
      </c>
      <c r="AH128" s="38">
        <f t="shared" si="33"/>
        <v>0</v>
      </c>
      <c r="AI128" s="38" t="e">
        <f t="shared" si="29"/>
        <v>#REF!</v>
      </c>
      <c r="AK128" s="60"/>
      <c r="AL128" s="61"/>
    </row>
    <row r="129" spans="1:38" x14ac:dyDescent="0.35">
      <c r="A129" s="26" t="s">
        <v>12</v>
      </c>
      <c r="B129" s="27"/>
      <c r="C129" s="28">
        <v>5208</v>
      </c>
      <c r="D129" s="39" t="s">
        <v>192</v>
      </c>
      <c r="E129" s="30">
        <v>419</v>
      </c>
      <c r="F129" s="31">
        <v>1884432.4912755247</v>
      </c>
      <c r="G129" s="31"/>
      <c r="H129" s="31"/>
      <c r="I129" s="31">
        <f t="shared" si="22"/>
        <v>4497.4522464809661</v>
      </c>
      <c r="J129" s="31">
        <v>47622.155841014814</v>
      </c>
      <c r="K129" s="31">
        <v>0</v>
      </c>
      <c r="L129" s="31"/>
      <c r="M129" s="31"/>
      <c r="N129" s="32"/>
      <c r="O129" s="30">
        <v>421</v>
      </c>
      <c r="P129" s="33">
        <v>1</v>
      </c>
      <c r="Q129" s="31">
        <v>1923986.8182034243</v>
      </c>
      <c r="R129" s="31">
        <f t="shared" si="23"/>
        <v>4570.0399482266612</v>
      </c>
      <c r="S129" s="31">
        <v>22955.612812425941</v>
      </c>
      <c r="T129" s="31">
        <v>0</v>
      </c>
      <c r="U129" s="31"/>
      <c r="V129" s="34"/>
      <c r="W129" s="34">
        <f t="shared" si="24"/>
        <v>39554.326927899616</v>
      </c>
      <c r="X129" s="35">
        <f t="shared" si="25"/>
        <v>2.0990047195124761E-2</v>
      </c>
      <c r="Y129" s="36">
        <f t="shared" si="26"/>
        <v>2</v>
      </c>
      <c r="Z129" s="36">
        <f t="shared" si="27"/>
        <v>72.587701745695085</v>
      </c>
      <c r="AA129" s="35">
        <f t="shared" si="28"/>
        <v>1.6139738182321173E-2</v>
      </c>
      <c r="AB129" s="37">
        <v>1.8712403776079078E-2</v>
      </c>
      <c r="AD129" s="38">
        <f t="shared" si="30"/>
        <v>39554.326927899616</v>
      </c>
      <c r="AE129" s="38">
        <f t="shared" si="31"/>
        <v>-24666.543028588872</v>
      </c>
      <c r="AF129" s="38" t="e">
        <f>#REF!-#REF!</f>
        <v>#REF!</v>
      </c>
      <c r="AG129" s="38">
        <f t="shared" si="32"/>
        <v>0</v>
      </c>
      <c r="AH129" s="38">
        <f t="shared" si="33"/>
        <v>0</v>
      </c>
      <c r="AI129" s="38" t="e">
        <f t="shared" si="29"/>
        <v>#REF!</v>
      </c>
      <c r="AK129" s="60"/>
      <c r="AL129" s="61"/>
    </row>
    <row r="130" spans="1:38" x14ac:dyDescent="0.35">
      <c r="A130" s="26" t="s">
        <v>12</v>
      </c>
      <c r="B130" s="27" t="s">
        <v>193</v>
      </c>
      <c r="C130" s="28">
        <v>3367</v>
      </c>
      <c r="D130" s="39" t="s">
        <v>194</v>
      </c>
      <c r="E130" s="30">
        <v>202</v>
      </c>
      <c r="F130" s="31">
        <v>853273.13409958361</v>
      </c>
      <c r="G130" s="31"/>
      <c r="H130" s="31"/>
      <c r="I130" s="31">
        <f t="shared" si="22"/>
        <v>4224.1244262355622</v>
      </c>
      <c r="J130" s="31">
        <v>8913.1340995836072</v>
      </c>
      <c r="K130" s="31">
        <v>12975.913635873503</v>
      </c>
      <c r="L130" s="31"/>
      <c r="M130" s="31"/>
      <c r="N130" s="32"/>
      <c r="O130" s="30">
        <v>198</v>
      </c>
      <c r="P130" s="33">
        <v>0</v>
      </c>
      <c r="Q130" s="31">
        <v>853128.19276768272</v>
      </c>
      <c r="R130" s="31">
        <f t="shared" si="23"/>
        <v>4308.728246301428</v>
      </c>
      <c r="S130" s="31">
        <v>8658.1927676827181</v>
      </c>
      <c r="T130" s="31">
        <v>280.116148584244</v>
      </c>
      <c r="U130" s="31"/>
      <c r="V130" s="34"/>
      <c r="W130" s="34">
        <f t="shared" si="24"/>
        <v>-144.94133190088905</v>
      </c>
      <c r="X130" s="35">
        <f t="shared" si="25"/>
        <v>-1.6986510662131415E-4</v>
      </c>
      <c r="Y130" s="36">
        <f t="shared" si="26"/>
        <v>-4</v>
      </c>
      <c r="Z130" s="36">
        <f t="shared" si="27"/>
        <v>84.603820065865875</v>
      </c>
      <c r="AA130" s="35">
        <f t="shared" si="28"/>
        <v>2.002872347708351E-2</v>
      </c>
      <c r="AB130" s="37">
        <v>1.7156375768750287E-2</v>
      </c>
      <c r="AD130" s="38">
        <f t="shared" si="30"/>
        <v>-144.94133190088905</v>
      </c>
      <c r="AE130" s="38">
        <f t="shared" si="31"/>
        <v>-254.94133190088905</v>
      </c>
      <c r="AF130" s="38" t="e">
        <f>#REF!-#REF!</f>
        <v>#REF!</v>
      </c>
      <c r="AG130" s="38">
        <f t="shared" si="32"/>
        <v>0</v>
      </c>
      <c r="AH130" s="38">
        <f t="shared" si="33"/>
        <v>-12695.797487289259</v>
      </c>
      <c r="AI130" s="38" t="e">
        <f t="shared" si="29"/>
        <v>#REF!</v>
      </c>
      <c r="AK130" s="60"/>
      <c r="AL130" s="61"/>
    </row>
    <row r="131" spans="1:38" x14ac:dyDescent="0.35">
      <c r="A131" s="26" t="s">
        <v>12</v>
      </c>
      <c r="B131" s="27" t="s">
        <v>195</v>
      </c>
      <c r="C131" s="28">
        <v>3338</v>
      </c>
      <c r="D131" s="29" t="s">
        <v>196</v>
      </c>
      <c r="E131" s="30">
        <v>286</v>
      </c>
      <c r="F131" s="31">
        <v>1400241.2799198646</v>
      </c>
      <c r="G131" s="31"/>
      <c r="H131" s="31"/>
      <c r="I131" s="31">
        <f t="shared" si="22"/>
        <v>4895.9485311883382</v>
      </c>
      <c r="J131" s="31">
        <v>13923.593064271146</v>
      </c>
      <c r="K131" s="31">
        <v>0</v>
      </c>
      <c r="L131" s="31"/>
      <c r="M131" s="31"/>
      <c r="N131" s="32"/>
      <c r="O131" s="30">
        <v>283</v>
      </c>
      <c r="P131" s="33">
        <v>3</v>
      </c>
      <c r="Q131" s="31">
        <v>1419078.3682889855</v>
      </c>
      <c r="R131" s="31">
        <f t="shared" si="23"/>
        <v>5014.4111953674401</v>
      </c>
      <c r="S131" s="31">
        <v>0</v>
      </c>
      <c r="T131" s="31">
        <v>0</v>
      </c>
      <c r="U131" s="31"/>
      <c r="V131" s="34"/>
      <c r="W131" s="34">
        <f t="shared" si="24"/>
        <v>18837.088369120844</v>
      </c>
      <c r="X131" s="35">
        <f t="shared" si="25"/>
        <v>1.3452744637123537E-2</v>
      </c>
      <c r="Y131" s="36">
        <f t="shared" si="26"/>
        <v>-3</v>
      </c>
      <c r="Z131" s="36">
        <f t="shared" si="27"/>
        <v>118.46266417910192</v>
      </c>
      <c r="AA131" s="35">
        <f t="shared" si="28"/>
        <v>2.419605995129781E-2</v>
      </c>
      <c r="AB131" s="37">
        <v>2.3277595768464776E-2</v>
      </c>
      <c r="AD131" s="38">
        <f t="shared" si="30"/>
        <v>18837.088369120844</v>
      </c>
      <c r="AE131" s="38">
        <f t="shared" si="31"/>
        <v>-13923.593064271146</v>
      </c>
      <c r="AF131" s="38" t="e">
        <f>#REF!-#REF!</f>
        <v>#REF!</v>
      </c>
      <c r="AG131" s="38">
        <f t="shared" si="32"/>
        <v>0</v>
      </c>
      <c r="AH131" s="38">
        <f t="shared" si="33"/>
        <v>0</v>
      </c>
      <c r="AI131" s="38" t="e">
        <f t="shared" si="29"/>
        <v>#REF!</v>
      </c>
      <c r="AK131" s="60"/>
      <c r="AL131" s="61"/>
    </row>
    <row r="132" spans="1:38" x14ac:dyDescent="0.35">
      <c r="A132" s="26" t="s">
        <v>12</v>
      </c>
      <c r="B132" s="27"/>
      <c r="C132" s="28">
        <v>3370</v>
      </c>
      <c r="D132" s="39" t="s">
        <v>197</v>
      </c>
      <c r="E132" s="30">
        <v>265</v>
      </c>
      <c r="F132" s="31">
        <v>1225170.3564271512</v>
      </c>
      <c r="G132" s="31"/>
      <c r="H132" s="31"/>
      <c r="I132" s="31">
        <f t="shared" si="22"/>
        <v>4623.2843638760423</v>
      </c>
      <c r="J132" s="31">
        <v>58156.650125353597</v>
      </c>
      <c r="K132" s="31">
        <v>0</v>
      </c>
      <c r="L132" s="31"/>
      <c r="M132" s="31"/>
      <c r="N132" s="32"/>
      <c r="O132" s="30">
        <v>280</v>
      </c>
      <c r="P132" s="33">
        <v>0</v>
      </c>
      <c r="Q132" s="31">
        <v>1310979.1471350731</v>
      </c>
      <c r="R132" s="31">
        <f t="shared" si="23"/>
        <v>4682.0683826252607</v>
      </c>
      <c r="S132" s="31">
        <v>51036.968885353766</v>
      </c>
      <c r="T132" s="31">
        <v>0</v>
      </c>
      <c r="U132" s="31"/>
      <c r="V132" s="34"/>
      <c r="W132" s="34">
        <f t="shared" si="24"/>
        <v>85808.790707921842</v>
      </c>
      <c r="X132" s="35">
        <f t="shared" si="25"/>
        <v>7.0038252442017779E-2</v>
      </c>
      <c r="Y132" s="36">
        <f t="shared" si="26"/>
        <v>15</v>
      </c>
      <c r="Z132" s="36">
        <f t="shared" si="27"/>
        <v>58.784018749218376</v>
      </c>
      <c r="AA132" s="35">
        <f t="shared" si="28"/>
        <v>1.2714774632623937E-2</v>
      </c>
      <c r="AB132" s="37">
        <v>1.8019550385567573E-2</v>
      </c>
      <c r="AD132" s="38">
        <f t="shared" si="30"/>
        <v>85808.790707921842</v>
      </c>
      <c r="AE132" s="38">
        <f t="shared" si="31"/>
        <v>-7119.6812399998307</v>
      </c>
      <c r="AF132" s="38" t="e">
        <f>#REF!-#REF!</f>
        <v>#REF!</v>
      </c>
      <c r="AG132" s="38">
        <f t="shared" si="32"/>
        <v>0</v>
      </c>
      <c r="AH132" s="38">
        <f t="shared" si="33"/>
        <v>0</v>
      </c>
      <c r="AI132" s="38" t="e">
        <f t="shared" si="29"/>
        <v>#REF!</v>
      </c>
      <c r="AK132" s="60"/>
      <c r="AL132" s="61"/>
    </row>
    <row r="133" spans="1:38" x14ac:dyDescent="0.35">
      <c r="A133" s="26" t="s">
        <v>12</v>
      </c>
      <c r="B133" s="27" t="s">
        <v>198</v>
      </c>
      <c r="C133" s="28">
        <v>3021</v>
      </c>
      <c r="D133" s="39" t="s">
        <v>199</v>
      </c>
      <c r="E133" s="30">
        <v>208</v>
      </c>
      <c r="F133" s="31">
        <v>975385.16045698035</v>
      </c>
      <c r="G133" s="31"/>
      <c r="H133" s="31"/>
      <c r="I133" s="31">
        <f t="shared" si="22"/>
        <v>4689.3517329662518</v>
      </c>
      <c r="J133" s="31">
        <v>27183.421862353454</v>
      </c>
      <c r="K133" s="31">
        <v>0</v>
      </c>
      <c r="L133" s="31"/>
      <c r="M133" s="31"/>
      <c r="N133" s="32"/>
      <c r="O133" s="30">
        <v>209</v>
      </c>
      <c r="P133" s="33">
        <v>2</v>
      </c>
      <c r="Q133" s="31">
        <v>988278.26845080219</v>
      </c>
      <c r="R133" s="31">
        <f t="shared" si="23"/>
        <v>4728.6041552669958</v>
      </c>
      <c r="S133" s="31">
        <v>3395.0691360619385</v>
      </c>
      <c r="T133" s="31">
        <v>0</v>
      </c>
      <c r="U133" s="31"/>
      <c r="V133" s="34"/>
      <c r="W133" s="34">
        <f t="shared" si="24"/>
        <v>12893.107993821846</v>
      </c>
      <c r="X133" s="35">
        <f t="shared" si="25"/>
        <v>1.3218478726682026E-2</v>
      </c>
      <c r="Y133" s="36">
        <f t="shared" si="26"/>
        <v>1</v>
      </c>
      <c r="Z133" s="36">
        <f t="shared" si="27"/>
        <v>39.252422300744001</v>
      </c>
      <c r="AA133" s="35">
        <f t="shared" si="28"/>
        <v>8.3705434217695718E-3</v>
      </c>
      <c r="AB133" s="37">
        <v>1.7512379459553085E-2</v>
      </c>
      <c r="AD133" s="38">
        <f t="shared" si="30"/>
        <v>12893.107993821846</v>
      </c>
      <c r="AE133" s="38">
        <f t="shared" si="31"/>
        <v>-23788.352726291516</v>
      </c>
      <c r="AF133" s="38" t="e">
        <f>#REF!-#REF!</f>
        <v>#REF!</v>
      </c>
      <c r="AG133" s="38">
        <f t="shared" si="32"/>
        <v>0</v>
      </c>
      <c r="AH133" s="38">
        <f t="shared" si="33"/>
        <v>0</v>
      </c>
      <c r="AI133" s="38" t="e">
        <f t="shared" si="29"/>
        <v>#REF!</v>
      </c>
      <c r="AK133" s="60"/>
      <c r="AL133" s="61"/>
    </row>
    <row r="134" spans="1:38" x14ac:dyDescent="0.35">
      <c r="A134" s="26" t="s">
        <v>12</v>
      </c>
      <c r="B134" s="27" t="s">
        <v>200</v>
      </c>
      <c r="C134" s="28">
        <v>3347</v>
      </c>
      <c r="D134" s="39" t="s">
        <v>201</v>
      </c>
      <c r="E134" s="30">
        <v>194</v>
      </c>
      <c r="F134" s="31">
        <v>1015832.1042632892</v>
      </c>
      <c r="G134" s="31"/>
      <c r="H134" s="31"/>
      <c r="I134" s="31">
        <f t="shared" si="22"/>
        <v>5236.2479601200475</v>
      </c>
      <c r="J134" s="31">
        <v>53606.890677045449</v>
      </c>
      <c r="K134" s="31">
        <v>0</v>
      </c>
      <c r="L134" s="31"/>
      <c r="M134" s="31"/>
      <c r="N134" s="32"/>
      <c r="O134" s="30">
        <v>194</v>
      </c>
      <c r="P134" s="33">
        <v>0</v>
      </c>
      <c r="Q134" s="31">
        <v>1033722.3581885551</v>
      </c>
      <c r="R134" s="31">
        <f t="shared" si="23"/>
        <v>5328.4657638585313</v>
      </c>
      <c r="S134" s="31">
        <v>43665.113755334169</v>
      </c>
      <c r="T134" s="31">
        <v>0</v>
      </c>
      <c r="U134" s="31"/>
      <c r="V134" s="34"/>
      <c r="W134" s="34">
        <f t="shared" si="24"/>
        <v>17890.253925265861</v>
      </c>
      <c r="X134" s="35">
        <f t="shared" si="25"/>
        <v>1.7611427961553128E-2</v>
      </c>
      <c r="Y134" s="36">
        <f t="shared" si="26"/>
        <v>0</v>
      </c>
      <c r="Z134" s="36">
        <f t="shared" si="27"/>
        <v>92.217803738483781</v>
      </c>
      <c r="AA134" s="35">
        <f t="shared" si="28"/>
        <v>1.7611427961553128E-2</v>
      </c>
      <c r="AB134" s="37">
        <v>1.7611427961553128E-2</v>
      </c>
      <c r="AD134" s="38">
        <f t="shared" ref="AD134:AD165" si="34">Q134-F134</f>
        <v>17890.253925265861</v>
      </c>
      <c r="AE134" s="38">
        <f t="shared" ref="AE134:AE165" si="35">S134-J134</f>
        <v>-9941.77692171128</v>
      </c>
      <c r="AF134" s="38" t="e">
        <f>#REF!-#REF!</f>
        <v>#REF!</v>
      </c>
      <c r="AG134" s="38">
        <f t="shared" ref="AG134:AG165" si="36">U134-L134</f>
        <v>0</v>
      </c>
      <c r="AH134" s="38">
        <f t="shared" ref="AH134:AH165" si="37">T134-K134</f>
        <v>0</v>
      </c>
      <c r="AI134" s="38" t="e">
        <f t="shared" si="29"/>
        <v>#REF!</v>
      </c>
      <c r="AK134" s="60"/>
      <c r="AL134" s="61"/>
    </row>
    <row r="135" spans="1:38" x14ac:dyDescent="0.35">
      <c r="A135" s="26" t="s">
        <v>12</v>
      </c>
      <c r="B135" s="27" t="s">
        <v>202</v>
      </c>
      <c r="C135" s="28">
        <v>3355</v>
      </c>
      <c r="D135" s="29" t="s">
        <v>203</v>
      </c>
      <c r="E135" s="30">
        <v>211</v>
      </c>
      <c r="F135" s="31">
        <v>1056125.2914759046</v>
      </c>
      <c r="G135" s="31"/>
      <c r="H135" s="31"/>
      <c r="I135" s="31">
        <f t="shared" ref="I135:I196" si="38">F135/E135</f>
        <v>5005.3331349568944</v>
      </c>
      <c r="J135" s="31">
        <v>5454.2460339616518</v>
      </c>
      <c r="K135" s="31">
        <v>0</v>
      </c>
      <c r="L135" s="31"/>
      <c r="M135" s="31"/>
      <c r="N135" s="32"/>
      <c r="O135" s="30">
        <v>211</v>
      </c>
      <c r="P135" s="33">
        <v>0</v>
      </c>
      <c r="Q135" s="31">
        <v>1081363.8303276906</v>
      </c>
      <c r="R135" s="31">
        <f t="shared" ref="R135:R195" si="39">Q135/O135</f>
        <v>5124.9470631644099</v>
      </c>
      <c r="S135" s="31">
        <v>0</v>
      </c>
      <c r="T135" s="31">
        <v>0</v>
      </c>
      <c r="U135" s="31"/>
      <c r="V135" s="34"/>
      <c r="W135" s="34">
        <f t="shared" ref="W135:W196" si="40">Q135-F135</f>
        <v>25238.538851785939</v>
      </c>
      <c r="X135" s="35">
        <f t="shared" ref="X135:X196" si="41">Q135/F135-1</f>
        <v>2.3897296140418911E-2</v>
      </c>
      <c r="Y135" s="36">
        <f t="shared" ref="Y135:Y196" si="42">O135-E135</f>
        <v>0</v>
      </c>
      <c r="Z135" s="36">
        <f t="shared" ref="Z135:Z196" si="43">R135-I135</f>
        <v>119.61392820751553</v>
      </c>
      <c r="AA135" s="35">
        <f t="shared" ref="AA135:AA194" si="44">R135/I135-1</f>
        <v>2.3897296140418689E-2</v>
      </c>
      <c r="AB135" s="37">
        <v>2.38972961403916E-2</v>
      </c>
      <c r="AD135" s="38">
        <f t="shared" si="34"/>
        <v>25238.538851785939</v>
      </c>
      <c r="AE135" s="38">
        <f t="shared" si="35"/>
        <v>-5454.2460339616518</v>
      </c>
      <c r="AF135" s="38" t="e">
        <f>#REF!-#REF!</f>
        <v>#REF!</v>
      </c>
      <c r="AG135" s="38">
        <f t="shared" si="36"/>
        <v>0</v>
      </c>
      <c r="AH135" s="38">
        <f t="shared" si="37"/>
        <v>0</v>
      </c>
      <c r="AI135" s="38" t="e">
        <f t="shared" ref="AI135:AI196" si="45">SUM(AE135:AH135)</f>
        <v>#REF!</v>
      </c>
      <c r="AK135" s="60"/>
      <c r="AL135" s="61"/>
    </row>
    <row r="136" spans="1:38" x14ac:dyDescent="0.35">
      <c r="A136" s="26" t="s">
        <v>12</v>
      </c>
      <c r="B136" s="27" t="s">
        <v>204</v>
      </c>
      <c r="C136" s="28">
        <v>3013</v>
      </c>
      <c r="D136" s="39" t="s">
        <v>205</v>
      </c>
      <c r="E136" s="30">
        <v>410</v>
      </c>
      <c r="F136" s="31">
        <v>1878579.9065112895</v>
      </c>
      <c r="G136" s="31"/>
      <c r="H136" s="31"/>
      <c r="I136" s="31">
        <f t="shared" si="38"/>
        <v>4581.9022110031456</v>
      </c>
      <c r="J136" s="31">
        <v>35782.375046663685</v>
      </c>
      <c r="K136" s="31">
        <v>0</v>
      </c>
      <c r="L136" s="31"/>
      <c r="M136" s="31"/>
      <c r="N136" s="32"/>
      <c r="O136" s="30">
        <v>402</v>
      </c>
      <c r="P136" s="33">
        <v>0</v>
      </c>
      <c r="Q136" s="31">
        <v>1878751.346559925</v>
      </c>
      <c r="R136" s="31">
        <f t="shared" si="39"/>
        <v>4673.5108123381215</v>
      </c>
      <c r="S136" s="31">
        <v>12646.542863052804</v>
      </c>
      <c r="T136" s="31">
        <v>0</v>
      </c>
      <c r="U136" s="31"/>
      <c r="V136" s="34"/>
      <c r="W136" s="34">
        <f t="shared" si="40"/>
        <v>171.44004863547161</v>
      </c>
      <c r="X136" s="35">
        <f t="shared" si="41"/>
        <v>9.1260450535646243E-5</v>
      </c>
      <c r="Y136" s="36">
        <f t="shared" si="42"/>
        <v>-8</v>
      </c>
      <c r="Z136" s="36">
        <f t="shared" si="43"/>
        <v>91.608601334975901</v>
      </c>
      <c r="AA136" s="35">
        <f t="shared" si="44"/>
        <v>1.999357409134217E-2</v>
      </c>
      <c r="AB136" s="37">
        <v>1.8708392359787274E-2</v>
      </c>
      <c r="AD136" s="38">
        <f t="shared" si="34"/>
        <v>171.44004863547161</v>
      </c>
      <c r="AE136" s="38">
        <f t="shared" si="35"/>
        <v>-23135.832183610881</v>
      </c>
      <c r="AF136" s="38" t="e">
        <f>#REF!-#REF!</f>
        <v>#REF!</v>
      </c>
      <c r="AG136" s="38">
        <f t="shared" si="36"/>
        <v>0</v>
      </c>
      <c r="AH136" s="38">
        <f t="shared" si="37"/>
        <v>0</v>
      </c>
      <c r="AI136" s="38" t="e">
        <f t="shared" si="45"/>
        <v>#REF!</v>
      </c>
      <c r="AK136" s="60"/>
      <c r="AL136" s="61"/>
    </row>
    <row r="137" spans="1:38" x14ac:dyDescent="0.35">
      <c r="A137" s="26" t="s">
        <v>12</v>
      </c>
      <c r="B137" s="27"/>
      <c r="C137" s="28">
        <v>2010</v>
      </c>
      <c r="D137" s="29" t="s">
        <v>206</v>
      </c>
      <c r="E137" s="30">
        <v>373</v>
      </c>
      <c r="F137" s="31">
        <v>1894784.4959119272</v>
      </c>
      <c r="G137" s="31"/>
      <c r="H137" s="31"/>
      <c r="I137" s="31">
        <f t="shared" si="38"/>
        <v>5079.8511954743353</v>
      </c>
      <c r="J137" s="31">
        <v>18540.340528581524</v>
      </c>
      <c r="K137" s="31">
        <v>0</v>
      </c>
      <c r="L137" s="31"/>
      <c r="M137" s="31"/>
      <c r="N137" s="32"/>
      <c r="O137" s="30">
        <v>366</v>
      </c>
      <c r="P137" s="33">
        <v>2</v>
      </c>
      <c r="Q137" s="31">
        <v>1901931.0472314509</v>
      </c>
      <c r="R137" s="31">
        <f t="shared" si="39"/>
        <v>5196.5329159329258</v>
      </c>
      <c r="S137" s="31">
        <v>0</v>
      </c>
      <c r="T137" s="31">
        <v>0</v>
      </c>
      <c r="U137" s="31"/>
      <c r="V137" s="34"/>
      <c r="W137" s="34">
        <f t="shared" si="40"/>
        <v>7146.5513195237145</v>
      </c>
      <c r="X137" s="35">
        <f t="shared" si="41"/>
        <v>3.7716961136966543E-3</v>
      </c>
      <c r="Y137" s="36">
        <f t="shared" si="42"/>
        <v>-7</v>
      </c>
      <c r="Z137" s="36">
        <f t="shared" si="43"/>
        <v>116.68172045859046</v>
      </c>
      <c r="AA137" s="35">
        <f t="shared" si="44"/>
        <v>2.2969515438275634E-2</v>
      </c>
      <c r="AB137" s="37">
        <v>2.1744934726707132E-2</v>
      </c>
      <c r="AD137" s="38">
        <f t="shared" si="34"/>
        <v>7146.5513195237145</v>
      </c>
      <c r="AE137" s="38">
        <f t="shared" si="35"/>
        <v>-18540.340528581524</v>
      </c>
      <c r="AF137" s="38" t="e">
        <f>#REF!-#REF!</f>
        <v>#REF!</v>
      </c>
      <c r="AG137" s="38">
        <f t="shared" si="36"/>
        <v>0</v>
      </c>
      <c r="AH137" s="38">
        <f t="shared" si="37"/>
        <v>0</v>
      </c>
      <c r="AI137" s="38" t="e">
        <f t="shared" si="45"/>
        <v>#REF!</v>
      </c>
      <c r="AK137" s="60"/>
      <c r="AL137" s="61"/>
    </row>
    <row r="138" spans="1:38" x14ac:dyDescent="0.35">
      <c r="A138" s="26" t="s">
        <v>12</v>
      </c>
      <c r="B138" s="27" t="s">
        <v>207</v>
      </c>
      <c r="C138" s="28">
        <v>3301</v>
      </c>
      <c r="D138" s="39" t="s">
        <v>208</v>
      </c>
      <c r="E138" s="30">
        <v>209</v>
      </c>
      <c r="F138" s="31">
        <v>960120.39824041631</v>
      </c>
      <c r="G138" s="31"/>
      <c r="H138" s="31"/>
      <c r="I138" s="31">
        <f t="shared" si="38"/>
        <v>4593.8775035426615</v>
      </c>
      <c r="J138" s="31">
        <v>31549.337549079559</v>
      </c>
      <c r="K138" s="31">
        <v>0</v>
      </c>
      <c r="L138" s="31"/>
      <c r="M138" s="31"/>
      <c r="N138" s="32"/>
      <c r="O138" s="30">
        <v>206</v>
      </c>
      <c r="P138" s="33">
        <v>0</v>
      </c>
      <c r="Q138" s="31">
        <v>964615.40833165683</v>
      </c>
      <c r="R138" s="31">
        <f t="shared" si="39"/>
        <v>4682.5990695711498</v>
      </c>
      <c r="S138" s="31">
        <v>18656.130007366417</v>
      </c>
      <c r="T138" s="31">
        <v>0</v>
      </c>
      <c r="U138" s="31"/>
      <c r="V138" s="34"/>
      <c r="W138" s="34">
        <f t="shared" si="40"/>
        <v>4495.0100912405178</v>
      </c>
      <c r="X138" s="35">
        <f t="shared" si="41"/>
        <v>4.6817150218643189E-3</v>
      </c>
      <c r="Y138" s="36">
        <f t="shared" si="42"/>
        <v>-3</v>
      </c>
      <c r="Z138" s="36">
        <f t="shared" si="43"/>
        <v>88.721566028488269</v>
      </c>
      <c r="AA138" s="35">
        <f t="shared" si="44"/>
        <v>1.9313002133833246E-2</v>
      </c>
      <c r="AB138" s="37">
        <v>1.7472829278029289E-2</v>
      </c>
      <c r="AD138" s="38">
        <f t="shared" si="34"/>
        <v>4495.0100912405178</v>
      </c>
      <c r="AE138" s="38">
        <f t="shared" si="35"/>
        <v>-12893.207541713142</v>
      </c>
      <c r="AF138" s="38" t="e">
        <f>#REF!-#REF!</f>
        <v>#REF!</v>
      </c>
      <c r="AG138" s="38">
        <f t="shared" si="36"/>
        <v>0</v>
      </c>
      <c r="AH138" s="38">
        <f t="shared" si="37"/>
        <v>0</v>
      </c>
      <c r="AI138" s="38" t="e">
        <f t="shared" si="45"/>
        <v>#REF!</v>
      </c>
      <c r="AK138" s="60"/>
      <c r="AL138" s="61"/>
    </row>
    <row r="139" spans="1:38" x14ac:dyDescent="0.35">
      <c r="A139" s="26" t="s">
        <v>12</v>
      </c>
      <c r="B139" s="27"/>
      <c r="C139" s="28">
        <v>2022</v>
      </c>
      <c r="D139" s="29" t="s">
        <v>209</v>
      </c>
      <c r="E139" s="30">
        <v>198</v>
      </c>
      <c r="F139" s="31">
        <v>985447.82716657966</v>
      </c>
      <c r="G139" s="31"/>
      <c r="H139" s="31"/>
      <c r="I139" s="31">
        <f t="shared" si="38"/>
        <v>4977.0092281140387</v>
      </c>
      <c r="J139" s="31">
        <v>0</v>
      </c>
      <c r="K139" s="31">
        <v>0</v>
      </c>
      <c r="L139" s="31"/>
      <c r="M139" s="31"/>
      <c r="N139" s="32"/>
      <c r="O139" s="30">
        <v>198</v>
      </c>
      <c r="P139" s="33">
        <v>1</v>
      </c>
      <c r="Q139" s="31">
        <v>1017989.2146510563</v>
      </c>
      <c r="R139" s="31">
        <f t="shared" si="39"/>
        <v>5141.3596699548298</v>
      </c>
      <c r="S139" s="31">
        <v>0</v>
      </c>
      <c r="T139" s="31">
        <v>0</v>
      </c>
      <c r="U139" s="31"/>
      <c r="V139" s="34"/>
      <c r="W139" s="34">
        <f t="shared" si="40"/>
        <v>32541.387484476669</v>
      </c>
      <c r="X139" s="35">
        <f t="shared" si="41"/>
        <v>3.302192829227879E-2</v>
      </c>
      <c r="Y139" s="36">
        <f t="shared" si="42"/>
        <v>0</v>
      </c>
      <c r="Z139" s="36">
        <f t="shared" si="43"/>
        <v>164.35044184079106</v>
      </c>
      <c r="AA139" s="35">
        <f t="shared" si="44"/>
        <v>3.302192829227879E-2</v>
      </c>
      <c r="AB139" s="37">
        <v>3.3021928292254366E-2</v>
      </c>
      <c r="AD139" s="38">
        <f t="shared" si="34"/>
        <v>32541.387484476669</v>
      </c>
      <c r="AE139" s="38">
        <f t="shared" si="35"/>
        <v>0</v>
      </c>
      <c r="AF139" s="38" t="e">
        <f>#REF!-#REF!</f>
        <v>#REF!</v>
      </c>
      <c r="AG139" s="38">
        <f t="shared" si="36"/>
        <v>0</v>
      </c>
      <c r="AH139" s="38">
        <f t="shared" si="37"/>
        <v>0</v>
      </c>
      <c r="AI139" s="38" t="e">
        <f t="shared" si="45"/>
        <v>#REF!</v>
      </c>
      <c r="AK139" s="60"/>
      <c r="AL139" s="61"/>
    </row>
    <row r="140" spans="1:38" x14ac:dyDescent="0.35">
      <c r="A140" s="26" t="s">
        <v>12</v>
      </c>
      <c r="B140" s="27" t="s">
        <v>210</v>
      </c>
      <c r="C140" s="28">
        <v>3313</v>
      </c>
      <c r="D140" s="29" t="s">
        <v>211</v>
      </c>
      <c r="E140" s="30">
        <v>405</v>
      </c>
      <c r="F140" s="31">
        <v>1913377.3446034722</v>
      </c>
      <c r="G140" s="31"/>
      <c r="H140" s="31"/>
      <c r="I140" s="31">
        <f t="shared" si="38"/>
        <v>4724.3885051937586</v>
      </c>
      <c r="J140" s="31">
        <v>8000.7910065161996</v>
      </c>
      <c r="K140" s="31">
        <v>0</v>
      </c>
      <c r="L140" s="31"/>
      <c r="M140" s="31"/>
      <c r="N140" s="32"/>
      <c r="O140" s="30">
        <v>390</v>
      </c>
      <c r="P140" s="33">
        <v>1</v>
      </c>
      <c r="Q140" s="31">
        <v>1888496.1774254981</v>
      </c>
      <c r="R140" s="31">
        <f t="shared" si="39"/>
        <v>4842.2978908346104</v>
      </c>
      <c r="S140" s="31">
        <v>0</v>
      </c>
      <c r="T140" s="31">
        <v>0</v>
      </c>
      <c r="U140" s="31"/>
      <c r="V140" s="34"/>
      <c r="W140" s="34">
        <f t="shared" si="40"/>
        <v>-24881.167177974014</v>
      </c>
      <c r="X140" s="35">
        <f t="shared" si="41"/>
        <v>-1.3003795225311587E-2</v>
      </c>
      <c r="Y140" s="36">
        <f t="shared" si="42"/>
        <v>-15</v>
      </c>
      <c r="Z140" s="36">
        <f t="shared" si="43"/>
        <v>117.90938564085172</v>
      </c>
      <c r="AA140" s="35">
        <f t="shared" si="44"/>
        <v>2.4957597266022535E-2</v>
      </c>
      <c r="AB140" s="37">
        <v>2.2518908896406842E-2</v>
      </c>
      <c r="AD140" s="38">
        <f t="shared" si="34"/>
        <v>-24881.167177974014</v>
      </c>
      <c r="AE140" s="38">
        <f t="shared" si="35"/>
        <v>-8000.7910065161996</v>
      </c>
      <c r="AF140" s="38" t="e">
        <f>#REF!-#REF!</f>
        <v>#REF!</v>
      </c>
      <c r="AG140" s="38">
        <f t="shared" si="36"/>
        <v>0</v>
      </c>
      <c r="AH140" s="38">
        <f t="shared" si="37"/>
        <v>0</v>
      </c>
      <c r="AI140" s="38" t="e">
        <f t="shared" si="45"/>
        <v>#REF!</v>
      </c>
      <c r="AK140" s="60"/>
      <c r="AL140" s="61"/>
    </row>
    <row r="141" spans="1:38" x14ac:dyDescent="0.35">
      <c r="A141" s="26" t="s">
        <v>12</v>
      </c>
      <c r="B141" s="27"/>
      <c r="C141" s="28">
        <v>3371</v>
      </c>
      <c r="D141" s="39" t="s">
        <v>212</v>
      </c>
      <c r="E141" s="30">
        <v>208</v>
      </c>
      <c r="F141" s="31">
        <v>888143.61000407021</v>
      </c>
      <c r="G141" s="31"/>
      <c r="H141" s="31"/>
      <c r="I141" s="31">
        <f t="shared" si="38"/>
        <v>4269.921201942645</v>
      </c>
      <c r="J141" s="31">
        <v>18703.610004070331</v>
      </c>
      <c r="K141" s="31">
        <v>8093.4402418963582</v>
      </c>
      <c r="L141" s="31"/>
      <c r="M141" s="31"/>
      <c r="N141" s="32"/>
      <c r="O141" s="30">
        <v>208</v>
      </c>
      <c r="P141" s="33">
        <v>0</v>
      </c>
      <c r="Q141" s="31">
        <v>903480.0940441516</v>
      </c>
      <c r="R141" s="31">
        <f t="shared" si="39"/>
        <v>4343.6542982891906</v>
      </c>
      <c r="S141" s="31">
        <v>15156.841630143463</v>
      </c>
      <c r="T141" s="31">
        <v>0</v>
      </c>
      <c r="U141" s="31"/>
      <c r="V141" s="34"/>
      <c r="W141" s="34">
        <f t="shared" si="40"/>
        <v>15336.484040081385</v>
      </c>
      <c r="X141" s="35">
        <f t="shared" si="41"/>
        <v>1.7268022724400423E-2</v>
      </c>
      <c r="Y141" s="36">
        <f t="shared" si="42"/>
        <v>0</v>
      </c>
      <c r="Z141" s="36">
        <f t="shared" si="43"/>
        <v>73.733096346545608</v>
      </c>
      <c r="AA141" s="35">
        <f t="shared" si="44"/>
        <v>1.7268022724400645E-2</v>
      </c>
      <c r="AB141" s="37">
        <v>1.7268022724400645E-2</v>
      </c>
      <c r="AD141" s="38">
        <f t="shared" si="34"/>
        <v>15336.484040081385</v>
      </c>
      <c r="AE141" s="38">
        <f t="shared" si="35"/>
        <v>-3546.7683739268687</v>
      </c>
      <c r="AF141" s="38" t="e">
        <f>#REF!-#REF!</f>
        <v>#REF!</v>
      </c>
      <c r="AG141" s="38">
        <f t="shared" si="36"/>
        <v>0</v>
      </c>
      <c r="AH141" s="38">
        <f t="shared" si="37"/>
        <v>-8093.4402418963582</v>
      </c>
      <c r="AI141" s="38" t="e">
        <f t="shared" si="45"/>
        <v>#REF!</v>
      </c>
      <c r="AK141" s="60"/>
      <c r="AL141" s="61"/>
    </row>
    <row r="142" spans="1:38" x14ac:dyDescent="0.35">
      <c r="A142" s="26" t="s">
        <v>12</v>
      </c>
      <c r="B142" s="27" t="s">
        <v>213</v>
      </c>
      <c r="C142" s="28">
        <v>3349</v>
      </c>
      <c r="D142" s="29" t="s">
        <v>214</v>
      </c>
      <c r="E142" s="30">
        <v>146</v>
      </c>
      <c r="F142" s="31">
        <v>772563.78986139921</v>
      </c>
      <c r="G142" s="31"/>
      <c r="H142" s="31"/>
      <c r="I142" s="31">
        <f t="shared" si="38"/>
        <v>5291.5328072698576</v>
      </c>
      <c r="J142" s="31">
        <v>0</v>
      </c>
      <c r="K142" s="31">
        <v>0</v>
      </c>
      <c r="L142" s="31"/>
      <c r="M142" s="31"/>
      <c r="N142" s="32"/>
      <c r="O142" s="30">
        <v>136</v>
      </c>
      <c r="P142" s="33">
        <v>0</v>
      </c>
      <c r="Q142" s="31">
        <v>753455.90083954181</v>
      </c>
      <c r="R142" s="31">
        <f t="shared" si="39"/>
        <v>5540.1169179378076</v>
      </c>
      <c r="S142" s="31">
        <v>0</v>
      </c>
      <c r="T142" s="31">
        <v>0</v>
      </c>
      <c r="U142" s="31"/>
      <c r="V142" s="34"/>
      <c r="W142" s="34">
        <f t="shared" si="40"/>
        <v>-19107.889021857409</v>
      </c>
      <c r="X142" s="35">
        <f t="shared" si="41"/>
        <v>-2.4733089063474489E-2</v>
      </c>
      <c r="Y142" s="36">
        <f t="shared" si="42"/>
        <v>-10</v>
      </c>
      <c r="Z142" s="36">
        <f t="shared" si="43"/>
        <v>248.58411066794997</v>
      </c>
      <c r="AA142" s="35">
        <f t="shared" si="44"/>
        <v>4.6977713211270089E-2</v>
      </c>
      <c r="AB142" s="37">
        <v>3.5431036000964866E-2</v>
      </c>
      <c r="AD142" s="38">
        <f t="shared" si="34"/>
        <v>-19107.889021857409</v>
      </c>
      <c r="AE142" s="38">
        <f t="shared" si="35"/>
        <v>0</v>
      </c>
      <c r="AF142" s="38" t="e">
        <f>#REF!-#REF!</f>
        <v>#REF!</v>
      </c>
      <c r="AG142" s="38">
        <f t="shared" si="36"/>
        <v>0</v>
      </c>
      <c r="AH142" s="38">
        <f t="shared" si="37"/>
        <v>0</v>
      </c>
      <c r="AI142" s="38" t="e">
        <f t="shared" si="45"/>
        <v>#REF!</v>
      </c>
      <c r="AK142" s="60"/>
      <c r="AL142" s="61"/>
    </row>
    <row r="143" spans="1:38" x14ac:dyDescent="0.35">
      <c r="A143" s="26" t="s">
        <v>12</v>
      </c>
      <c r="B143" s="27"/>
      <c r="C143" s="28">
        <v>3350</v>
      </c>
      <c r="D143" s="29" t="s">
        <v>215</v>
      </c>
      <c r="E143" s="30">
        <v>416</v>
      </c>
      <c r="F143" s="31">
        <v>1738880.0000000002</v>
      </c>
      <c r="G143" s="31"/>
      <c r="H143" s="31"/>
      <c r="I143" s="31">
        <f t="shared" si="38"/>
        <v>4180.0000000000009</v>
      </c>
      <c r="J143" s="31">
        <v>0</v>
      </c>
      <c r="K143" s="31">
        <v>18495.073626432975</v>
      </c>
      <c r="L143" s="31"/>
      <c r="M143" s="31"/>
      <c r="N143" s="32"/>
      <c r="O143" s="30">
        <v>413</v>
      </c>
      <c r="P143" s="33">
        <v>0</v>
      </c>
      <c r="Q143" s="31">
        <v>1762339.8485733226</v>
      </c>
      <c r="R143" s="31">
        <f t="shared" si="39"/>
        <v>4267.1667035673672</v>
      </c>
      <c r="S143" s="31">
        <v>0</v>
      </c>
      <c r="T143" s="31">
        <v>0</v>
      </c>
      <c r="U143" s="31"/>
      <c r="V143" s="34"/>
      <c r="W143" s="34">
        <f t="shared" si="40"/>
        <v>23459.848573322408</v>
      </c>
      <c r="X143" s="35">
        <f t="shared" si="41"/>
        <v>1.3491355684879025E-2</v>
      </c>
      <c r="Y143" s="36">
        <f t="shared" si="42"/>
        <v>-3</v>
      </c>
      <c r="Z143" s="36">
        <f t="shared" si="43"/>
        <v>87.166703567366312</v>
      </c>
      <c r="AA143" s="35">
        <f t="shared" si="44"/>
        <v>2.0853278365398742E-2</v>
      </c>
      <c r="AB143" s="37">
        <v>2.0346483888669997E-2</v>
      </c>
      <c r="AD143" s="38">
        <f t="shared" si="34"/>
        <v>23459.848573322408</v>
      </c>
      <c r="AE143" s="38">
        <f t="shared" si="35"/>
        <v>0</v>
      </c>
      <c r="AF143" s="38" t="e">
        <f>#REF!-#REF!</f>
        <v>#REF!</v>
      </c>
      <c r="AG143" s="38">
        <f t="shared" si="36"/>
        <v>0</v>
      </c>
      <c r="AH143" s="38">
        <f t="shared" si="37"/>
        <v>-18495.073626432975</v>
      </c>
      <c r="AI143" s="38" t="e">
        <f t="shared" si="45"/>
        <v>#REF!</v>
      </c>
      <c r="AK143" s="60"/>
      <c r="AL143" s="61"/>
    </row>
    <row r="144" spans="1:38" x14ac:dyDescent="0.35">
      <c r="A144" s="26" t="s">
        <v>12</v>
      </c>
      <c r="B144" s="27" t="s">
        <v>216</v>
      </c>
      <c r="C144" s="28">
        <v>2134</v>
      </c>
      <c r="D144" s="39" t="s">
        <v>217</v>
      </c>
      <c r="E144" s="30">
        <v>102</v>
      </c>
      <c r="F144" s="31">
        <v>524068.59957679542</v>
      </c>
      <c r="G144" s="31"/>
      <c r="H144" s="31"/>
      <c r="I144" s="31">
        <f t="shared" si="38"/>
        <v>5137.9274468313279</v>
      </c>
      <c r="J144" s="31">
        <v>55213.28414189152</v>
      </c>
      <c r="K144" s="31">
        <v>0</v>
      </c>
      <c r="L144" s="31"/>
      <c r="M144" s="31"/>
      <c r="N144" s="32"/>
      <c r="O144" s="30">
        <v>103</v>
      </c>
      <c r="P144" s="33">
        <v>0</v>
      </c>
      <c r="Q144" s="31">
        <v>536151.07532409928</v>
      </c>
      <c r="R144" s="31">
        <f t="shared" si="39"/>
        <v>5205.3502458650419</v>
      </c>
      <c r="S144" s="31">
        <v>49702.117334751238</v>
      </c>
      <c r="T144" s="31">
        <v>0</v>
      </c>
      <c r="U144" s="31"/>
      <c r="V144" s="34"/>
      <c r="W144" s="34">
        <f t="shared" si="40"/>
        <v>12082.475747303863</v>
      </c>
      <c r="X144" s="35">
        <f t="shared" si="41"/>
        <v>2.3055141554103598E-2</v>
      </c>
      <c r="Y144" s="36">
        <f t="shared" si="42"/>
        <v>1</v>
      </c>
      <c r="Z144" s="36">
        <f t="shared" si="43"/>
        <v>67.422799033714</v>
      </c>
      <c r="AA144" s="35">
        <f t="shared" si="44"/>
        <v>1.3122567364257876E-2</v>
      </c>
      <c r="AB144" s="37">
        <v>1.5370094369402176E-2</v>
      </c>
      <c r="AD144" s="38">
        <f t="shared" si="34"/>
        <v>12082.475747303863</v>
      </c>
      <c r="AE144" s="38">
        <f t="shared" si="35"/>
        <v>-5511.1668071402819</v>
      </c>
      <c r="AF144" s="38" t="e">
        <f>#REF!-#REF!</f>
        <v>#REF!</v>
      </c>
      <c r="AG144" s="38">
        <f t="shared" si="36"/>
        <v>0</v>
      </c>
      <c r="AH144" s="38">
        <f t="shared" si="37"/>
        <v>0</v>
      </c>
      <c r="AI144" s="38" t="e">
        <f t="shared" si="45"/>
        <v>#REF!</v>
      </c>
      <c r="AK144" s="60"/>
      <c r="AL144" s="61"/>
    </row>
    <row r="145" spans="1:38" x14ac:dyDescent="0.35">
      <c r="A145" s="26" t="s">
        <v>12</v>
      </c>
      <c r="B145" s="27" t="s">
        <v>218</v>
      </c>
      <c r="C145" s="28">
        <v>2148</v>
      </c>
      <c r="D145" s="29" t="s">
        <v>219</v>
      </c>
      <c r="E145" s="30">
        <v>283</v>
      </c>
      <c r="F145" s="31">
        <v>1215403.2763823704</v>
      </c>
      <c r="G145" s="31"/>
      <c r="H145" s="31"/>
      <c r="I145" s="31">
        <f t="shared" si="38"/>
        <v>4294.7112239659727</v>
      </c>
      <c r="J145" s="31">
        <v>0</v>
      </c>
      <c r="K145" s="31">
        <v>0</v>
      </c>
      <c r="L145" s="31"/>
      <c r="M145" s="31"/>
      <c r="N145" s="32"/>
      <c r="O145" s="30">
        <v>284</v>
      </c>
      <c r="P145" s="33">
        <v>1</v>
      </c>
      <c r="Q145" s="31">
        <v>1257051.5204764367</v>
      </c>
      <c r="R145" s="31">
        <f t="shared" si="39"/>
        <v>4426.2377481564672</v>
      </c>
      <c r="S145" s="31">
        <v>0</v>
      </c>
      <c r="T145" s="31">
        <v>0</v>
      </c>
      <c r="U145" s="31"/>
      <c r="V145" s="34"/>
      <c r="W145" s="34">
        <f t="shared" si="40"/>
        <v>41648.244094066322</v>
      </c>
      <c r="X145" s="35">
        <f t="shared" si="41"/>
        <v>3.4267016473767953E-2</v>
      </c>
      <c r="Y145" s="36">
        <f t="shared" si="42"/>
        <v>1</v>
      </c>
      <c r="Z145" s="36">
        <f t="shared" si="43"/>
        <v>131.52652419049446</v>
      </c>
      <c r="AA145" s="35">
        <f t="shared" si="44"/>
        <v>3.0625231204494341E-2</v>
      </c>
      <c r="AB145" s="37">
        <v>3.0976703857532373E-2</v>
      </c>
      <c r="AD145" s="38">
        <f t="shared" si="34"/>
        <v>41648.244094066322</v>
      </c>
      <c r="AE145" s="38">
        <f t="shared" si="35"/>
        <v>0</v>
      </c>
      <c r="AF145" s="38" t="e">
        <f>#REF!-#REF!</f>
        <v>#REF!</v>
      </c>
      <c r="AG145" s="38">
        <f t="shared" si="36"/>
        <v>0</v>
      </c>
      <c r="AH145" s="38">
        <f t="shared" si="37"/>
        <v>0</v>
      </c>
      <c r="AI145" s="38" t="e">
        <f t="shared" si="45"/>
        <v>#REF!</v>
      </c>
      <c r="AK145" s="60"/>
      <c r="AL145" s="61"/>
    </row>
    <row r="146" spans="1:38" x14ac:dyDescent="0.35">
      <c r="A146" s="26" t="s">
        <v>12</v>
      </c>
      <c r="B146" s="27" t="s">
        <v>220</v>
      </c>
      <c r="C146" s="28">
        <v>2081</v>
      </c>
      <c r="D146" s="39" t="s">
        <v>221</v>
      </c>
      <c r="E146" s="30">
        <v>193</v>
      </c>
      <c r="F146" s="31">
        <v>880973.30346016667</v>
      </c>
      <c r="G146" s="31"/>
      <c r="H146" s="31"/>
      <c r="I146" s="31">
        <f t="shared" si="38"/>
        <v>4564.6285153376512</v>
      </c>
      <c r="J146" s="31">
        <v>48048.125401531346</v>
      </c>
      <c r="K146" s="31">
        <v>0</v>
      </c>
      <c r="L146" s="31"/>
      <c r="M146" s="31"/>
      <c r="N146" s="32"/>
      <c r="O146" s="30">
        <v>207</v>
      </c>
      <c r="P146" s="33">
        <v>0</v>
      </c>
      <c r="Q146" s="31">
        <v>952372.89757232962</v>
      </c>
      <c r="R146" s="31">
        <f t="shared" si="39"/>
        <v>4600.8352539726066</v>
      </c>
      <c r="S146" s="31">
        <v>40574.506112404517</v>
      </c>
      <c r="T146" s="31">
        <v>0</v>
      </c>
      <c r="U146" s="31"/>
      <c r="V146" s="34"/>
      <c r="W146" s="34">
        <f t="shared" si="40"/>
        <v>71399.594112162944</v>
      </c>
      <c r="X146" s="35">
        <f t="shared" si="41"/>
        <v>8.1046263072591884E-2</v>
      </c>
      <c r="Y146" s="36">
        <f t="shared" si="42"/>
        <v>14</v>
      </c>
      <c r="Z146" s="36">
        <f t="shared" si="43"/>
        <v>36.2067386349554</v>
      </c>
      <c r="AA146" s="35">
        <f t="shared" si="44"/>
        <v>7.9320230580204321E-3</v>
      </c>
      <c r="AB146" s="37">
        <v>1.7245786960319975E-2</v>
      </c>
      <c r="AD146" s="38">
        <f t="shared" si="34"/>
        <v>71399.594112162944</v>
      </c>
      <c r="AE146" s="38">
        <f t="shared" si="35"/>
        <v>-7473.6192891268292</v>
      </c>
      <c r="AF146" s="38" t="e">
        <f>#REF!-#REF!</f>
        <v>#REF!</v>
      </c>
      <c r="AG146" s="38">
        <f t="shared" si="36"/>
        <v>0</v>
      </c>
      <c r="AH146" s="38">
        <f t="shared" si="37"/>
        <v>0</v>
      </c>
      <c r="AI146" s="38" t="e">
        <f t="shared" si="45"/>
        <v>#REF!</v>
      </c>
      <c r="AK146" s="60"/>
      <c r="AL146" s="61"/>
    </row>
    <row r="147" spans="1:38" x14ac:dyDescent="0.35">
      <c r="A147" s="26" t="s">
        <v>12</v>
      </c>
      <c r="B147" s="27" t="s">
        <v>222</v>
      </c>
      <c r="C147" s="28">
        <v>2057</v>
      </c>
      <c r="D147" s="29" t="s">
        <v>223</v>
      </c>
      <c r="E147" s="30">
        <v>434</v>
      </c>
      <c r="F147" s="31">
        <v>1936794.8783461452</v>
      </c>
      <c r="G147" s="31"/>
      <c r="H147" s="31"/>
      <c r="I147" s="31">
        <f t="shared" si="38"/>
        <v>4462.6610100141597</v>
      </c>
      <c r="J147" s="31">
        <v>0</v>
      </c>
      <c r="K147" s="31">
        <v>0</v>
      </c>
      <c r="L147" s="31"/>
      <c r="M147" s="31"/>
      <c r="N147" s="32"/>
      <c r="O147" s="30">
        <v>430</v>
      </c>
      <c r="P147" s="33">
        <v>0</v>
      </c>
      <c r="Q147" s="31">
        <v>1975403.9096091236</v>
      </c>
      <c r="R147" s="31">
        <f t="shared" si="39"/>
        <v>4593.9625804863335</v>
      </c>
      <c r="S147" s="31">
        <v>0</v>
      </c>
      <c r="T147" s="31">
        <v>0</v>
      </c>
      <c r="U147" s="31"/>
      <c r="V147" s="34"/>
      <c r="W147" s="34">
        <f t="shared" si="40"/>
        <v>38609.031262978446</v>
      </c>
      <c r="X147" s="35">
        <f t="shared" si="41"/>
        <v>1.9934496778485578E-2</v>
      </c>
      <c r="Y147" s="36">
        <f t="shared" si="42"/>
        <v>-4</v>
      </c>
      <c r="Z147" s="36">
        <f t="shared" si="43"/>
        <v>131.30157047217381</v>
      </c>
      <c r="AA147" s="35">
        <f t="shared" si="44"/>
        <v>2.9422259539215512E-2</v>
      </c>
      <c r="AB147" s="37">
        <v>2.8839568700232299E-2</v>
      </c>
      <c r="AD147" s="38">
        <f t="shared" si="34"/>
        <v>38609.031262978446</v>
      </c>
      <c r="AE147" s="38">
        <f t="shared" si="35"/>
        <v>0</v>
      </c>
      <c r="AF147" s="38" t="e">
        <f>#REF!-#REF!</f>
        <v>#REF!</v>
      </c>
      <c r="AG147" s="38">
        <f t="shared" si="36"/>
        <v>0</v>
      </c>
      <c r="AH147" s="38">
        <f t="shared" si="37"/>
        <v>0</v>
      </c>
      <c r="AI147" s="38" t="e">
        <f t="shared" si="45"/>
        <v>#REF!</v>
      </c>
      <c r="AK147" s="60"/>
      <c r="AL147" s="61"/>
    </row>
    <row r="148" spans="1:38" x14ac:dyDescent="0.35">
      <c r="A148" s="26" t="s">
        <v>12</v>
      </c>
      <c r="B148" s="27" t="s">
        <v>224</v>
      </c>
      <c r="C148" s="28">
        <v>2058</v>
      </c>
      <c r="D148" s="29" t="s">
        <v>225</v>
      </c>
      <c r="E148" s="30">
        <v>419</v>
      </c>
      <c r="F148" s="31">
        <v>1751420</v>
      </c>
      <c r="G148" s="31"/>
      <c r="H148" s="31"/>
      <c r="I148" s="31">
        <f t="shared" si="38"/>
        <v>4180</v>
      </c>
      <c r="J148" s="31">
        <v>0</v>
      </c>
      <c r="K148" s="31">
        <v>141344.49522219252</v>
      </c>
      <c r="L148" s="31"/>
      <c r="M148" s="31"/>
      <c r="N148" s="32"/>
      <c r="O148" s="30">
        <v>419</v>
      </c>
      <c r="P148" s="33">
        <v>0</v>
      </c>
      <c r="Q148" s="31">
        <v>1787035</v>
      </c>
      <c r="R148" s="31">
        <f t="shared" si="39"/>
        <v>4265</v>
      </c>
      <c r="S148" s="31">
        <v>0</v>
      </c>
      <c r="T148" s="31">
        <v>125672.15856658231</v>
      </c>
      <c r="U148" s="31"/>
      <c r="V148" s="34"/>
      <c r="W148" s="34">
        <f t="shared" si="40"/>
        <v>35615</v>
      </c>
      <c r="X148" s="35">
        <f t="shared" si="41"/>
        <v>2.0334928229664984E-2</v>
      </c>
      <c r="Y148" s="36">
        <f t="shared" si="42"/>
        <v>0</v>
      </c>
      <c r="Z148" s="36">
        <f t="shared" si="43"/>
        <v>85</v>
      </c>
      <c r="AA148" s="35">
        <f t="shared" si="44"/>
        <v>2.0334928229664984E-2</v>
      </c>
      <c r="AB148" s="37">
        <v>2.0334928229664984E-2</v>
      </c>
      <c r="AD148" s="38">
        <f t="shared" si="34"/>
        <v>35615</v>
      </c>
      <c r="AE148" s="38">
        <f t="shared" si="35"/>
        <v>0</v>
      </c>
      <c r="AF148" s="38" t="e">
        <f>#REF!-#REF!</f>
        <v>#REF!</v>
      </c>
      <c r="AG148" s="38">
        <f t="shared" si="36"/>
        <v>0</v>
      </c>
      <c r="AH148" s="38">
        <f t="shared" si="37"/>
        <v>-15672.336655610212</v>
      </c>
      <c r="AI148" s="38" t="e">
        <f t="shared" si="45"/>
        <v>#REF!</v>
      </c>
      <c r="AK148" s="60"/>
      <c r="AL148" s="61"/>
    </row>
    <row r="149" spans="1:38" x14ac:dyDescent="0.35">
      <c r="A149" s="26" t="s">
        <v>12</v>
      </c>
      <c r="B149" s="27"/>
      <c r="C149" s="28">
        <v>3368</v>
      </c>
      <c r="D149" s="39" t="s">
        <v>226</v>
      </c>
      <c r="E149" s="30">
        <v>162</v>
      </c>
      <c r="F149" s="31">
        <v>691694.48406532698</v>
      </c>
      <c r="G149" s="31"/>
      <c r="H149" s="31"/>
      <c r="I149" s="31">
        <f t="shared" si="38"/>
        <v>4269.7190374402899</v>
      </c>
      <c r="J149" s="31">
        <v>14534.484065326978</v>
      </c>
      <c r="K149" s="31">
        <v>21623.775594357765</v>
      </c>
      <c r="L149" s="31"/>
      <c r="M149" s="31"/>
      <c r="N149" s="32"/>
      <c r="O149" s="30">
        <v>154</v>
      </c>
      <c r="P149" s="33">
        <v>0</v>
      </c>
      <c r="Q149" s="31">
        <v>674371.98175519495</v>
      </c>
      <c r="R149" s="31">
        <f t="shared" si="39"/>
        <v>4379.0388425662013</v>
      </c>
      <c r="S149" s="31">
        <v>17561.981755194953</v>
      </c>
      <c r="T149" s="31">
        <v>8474.7450127539068</v>
      </c>
      <c r="U149" s="31"/>
      <c r="V149" s="34"/>
      <c r="W149" s="34">
        <f t="shared" si="40"/>
        <v>-17322.502310132026</v>
      </c>
      <c r="X149" s="35">
        <f t="shared" si="41"/>
        <v>-2.5043574452584427E-2</v>
      </c>
      <c r="Y149" s="36">
        <f t="shared" si="42"/>
        <v>-8</v>
      </c>
      <c r="Z149" s="36">
        <f t="shared" si="43"/>
        <v>109.31980512591144</v>
      </c>
      <c r="AA149" s="35">
        <f t="shared" si="44"/>
        <v>2.5603512588839861E-2</v>
      </c>
      <c r="AB149" s="37">
        <v>1.6492110005360994E-2</v>
      </c>
      <c r="AD149" s="38">
        <f t="shared" si="34"/>
        <v>-17322.502310132026</v>
      </c>
      <c r="AE149" s="38">
        <f t="shared" si="35"/>
        <v>3027.4976898679743</v>
      </c>
      <c r="AF149" s="38" t="e">
        <f>#REF!-#REF!</f>
        <v>#REF!</v>
      </c>
      <c r="AG149" s="38">
        <f t="shared" si="36"/>
        <v>0</v>
      </c>
      <c r="AH149" s="38">
        <f t="shared" si="37"/>
        <v>-13149.030581603858</v>
      </c>
      <c r="AI149" s="38" t="e">
        <f t="shared" si="45"/>
        <v>#REF!</v>
      </c>
      <c r="AK149" s="60"/>
      <c r="AL149" s="61"/>
    </row>
    <row r="150" spans="1:38" x14ac:dyDescent="0.35">
      <c r="A150" s="26" t="s">
        <v>12</v>
      </c>
      <c r="B150" s="27"/>
      <c r="C150" s="28">
        <v>2060</v>
      </c>
      <c r="D150" s="29" t="s">
        <v>227</v>
      </c>
      <c r="E150" s="30">
        <v>518</v>
      </c>
      <c r="F150" s="31">
        <v>2397417.7407585201</v>
      </c>
      <c r="G150" s="31"/>
      <c r="H150" s="31"/>
      <c r="I150" s="31">
        <f t="shared" si="38"/>
        <v>4628.2195767538997</v>
      </c>
      <c r="J150" s="31">
        <v>15831.811472576577</v>
      </c>
      <c r="K150" s="31">
        <v>0</v>
      </c>
      <c r="L150" s="31"/>
      <c r="M150" s="31"/>
      <c r="N150" s="32"/>
      <c r="O150" s="30">
        <v>490</v>
      </c>
      <c r="P150" s="33">
        <v>1</v>
      </c>
      <c r="Q150" s="31">
        <v>2335628.5738553349</v>
      </c>
      <c r="R150" s="31">
        <f t="shared" si="39"/>
        <v>4766.5889262353776</v>
      </c>
      <c r="S150" s="31">
        <v>0</v>
      </c>
      <c r="T150" s="31">
        <v>0</v>
      </c>
      <c r="U150" s="31"/>
      <c r="V150" s="34"/>
      <c r="W150" s="34">
        <f t="shared" si="40"/>
        <v>-61789.166903185192</v>
      </c>
      <c r="X150" s="35">
        <f t="shared" si="41"/>
        <v>-2.5773216679224054E-2</v>
      </c>
      <c r="Y150" s="36">
        <f t="shared" si="42"/>
        <v>-28</v>
      </c>
      <c r="Z150" s="36">
        <f t="shared" si="43"/>
        <v>138.36934948147791</v>
      </c>
      <c r="AA150" s="35">
        <f t="shared" si="44"/>
        <v>2.9896885224820258E-2</v>
      </c>
      <c r="AB150" s="37">
        <v>2.7005216625685335E-2</v>
      </c>
      <c r="AD150" s="38">
        <f t="shared" si="34"/>
        <v>-61789.166903185192</v>
      </c>
      <c r="AE150" s="38">
        <f t="shared" si="35"/>
        <v>-15831.811472576577</v>
      </c>
      <c r="AF150" s="38" t="e">
        <f>#REF!-#REF!</f>
        <v>#REF!</v>
      </c>
      <c r="AG150" s="38">
        <f t="shared" si="36"/>
        <v>0</v>
      </c>
      <c r="AH150" s="38">
        <f t="shared" si="37"/>
        <v>0</v>
      </c>
      <c r="AI150" s="38" t="e">
        <f t="shared" si="45"/>
        <v>#REF!</v>
      </c>
      <c r="AK150" s="60"/>
      <c r="AL150" s="61"/>
    </row>
    <row r="151" spans="1:38" x14ac:dyDescent="0.35">
      <c r="A151" s="26" t="s">
        <v>12</v>
      </c>
      <c r="B151" s="27"/>
      <c r="C151" s="28">
        <v>2061</v>
      </c>
      <c r="D151" s="29" t="s">
        <v>228</v>
      </c>
      <c r="E151" s="30">
        <v>512</v>
      </c>
      <c r="F151" s="31">
        <v>2140160</v>
      </c>
      <c r="G151" s="31"/>
      <c r="H151" s="31"/>
      <c r="I151" s="31">
        <f t="shared" si="38"/>
        <v>4180</v>
      </c>
      <c r="J151" s="31">
        <v>0</v>
      </c>
      <c r="K151" s="31">
        <v>395.69655463751405</v>
      </c>
      <c r="L151" s="31"/>
      <c r="M151" s="31"/>
      <c r="N151" s="32"/>
      <c r="O151" s="30">
        <v>492</v>
      </c>
      <c r="P151" s="33">
        <v>2</v>
      </c>
      <c r="Q151" s="31">
        <v>2124567.1256660833</v>
      </c>
      <c r="R151" s="31">
        <f t="shared" si="39"/>
        <v>4318.2258651749662</v>
      </c>
      <c r="S151" s="31">
        <v>0</v>
      </c>
      <c r="T151" s="31">
        <v>0</v>
      </c>
      <c r="U151" s="31"/>
      <c r="V151" s="34"/>
      <c r="W151" s="34">
        <f t="shared" si="40"/>
        <v>-15592.874333916698</v>
      </c>
      <c r="X151" s="35">
        <f t="shared" si="41"/>
        <v>-7.2858451395767521E-3</v>
      </c>
      <c r="Y151" s="36">
        <f t="shared" si="42"/>
        <v>-20</v>
      </c>
      <c r="Z151" s="36">
        <f t="shared" si="43"/>
        <v>138.2258651749662</v>
      </c>
      <c r="AA151" s="35">
        <f t="shared" si="44"/>
        <v>3.306838879783891E-2</v>
      </c>
      <c r="AB151" s="37">
        <v>3.0764036201736067E-2</v>
      </c>
      <c r="AD151" s="38">
        <f t="shared" si="34"/>
        <v>-15592.874333916698</v>
      </c>
      <c r="AE151" s="38">
        <f t="shared" si="35"/>
        <v>0</v>
      </c>
      <c r="AF151" s="38" t="e">
        <f>#REF!-#REF!</f>
        <v>#REF!</v>
      </c>
      <c r="AG151" s="38">
        <f t="shared" si="36"/>
        <v>0</v>
      </c>
      <c r="AH151" s="38">
        <f t="shared" si="37"/>
        <v>-395.69655463751405</v>
      </c>
      <c r="AI151" s="38" t="e">
        <f t="shared" si="45"/>
        <v>#REF!</v>
      </c>
      <c r="AK151" s="60"/>
      <c r="AL151" s="61"/>
    </row>
    <row r="152" spans="1:38" x14ac:dyDescent="0.35">
      <c r="A152" s="26" t="s">
        <v>12</v>
      </c>
      <c r="B152" s="27" t="s">
        <v>229</v>
      </c>
      <c r="C152" s="28">
        <v>2200</v>
      </c>
      <c r="D152" s="29" t="s">
        <v>230</v>
      </c>
      <c r="E152" s="30">
        <v>203</v>
      </c>
      <c r="F152" s="31">
        <v>959398.35259292065</v>
      </c>
      <c r="G152" s="31"/>
      <c r="H152" s="31"/>
      <c r="I152" s="31">
        <f t="shared" si="38"/>
        <v>4726.1002590784265</v>
      </c>
      <c r="J152" s="31">
        <v>0</v>
      </c>
      <c r="K152" s="31">
        <v>0</v>
      </c>
      <c r="L152" s="31"/>
      <c r="M152" s="31"/>
      <c r="N152" s="32"/>
      <c r="O152" s="30">
        <v>204</v>
      </c>
      <c r="P152" s="33">
        <v>0</v>
      </c>
      <c r="Q152" s="31">
        <v>987682.46835129685</v>
      </c>
      <c r="R152" s="31">
        <f t="shared" si="39"/>
        <v>4841.5807272122393</v>
      </c>
      <c r="S152" s="31">
        <v>0</v>
      </c>
      <c r="T152" s="31">
        <v>0</v>
      </c>
      <c r="U152" s="31"/>
      <c r="V152" s="34"/>
      <c r="W152" s="34">
        <f t="shared" si="40"/>
        <v>28284.115758376196</v>
      </c>
      <c r="X152" s="35">
        <f t="shared" si="41"/>
        <v>2.9481096858186229E-2</v>
      </c>
      <c r="Y152" s="36">
        <f t="shared" si="42"/>
        <v>1</v>
      </c>
      <c r="Z152" s="36">
        <f t="shared" si="43"/>
        <v>115.48046813381279</v>
      </c>
      <c r="AA152" s="35">
        <f t="shared" si="44"/>
        <v>2.4434620893195147E-2</v>
      </c>
      <c r="AB152" s="37">
        <v>2.505449164736806E-2</v>
      </c>
      <c r="AD152" s="38">
        <f t="shared" si="34"/>
        <v>28284.115758376196</v>
      </c>
      <c r="AE152" s="38">
        <f t="shared" si="35"/>
        <v>0</v>
      </c>
      <c r="AF152" s="38" t="e">
        <f>#REF!-#REF!</f>
        <v>#REF!</v>
      </c>
      <c r="AG152" s="38">
        <f t="shared" si="36"/>
        <v>0</v>
      </c>
      <c r="AH152" s="38">
        <f t="shared" si="37"/>
        <v>0</v>
      </c>
      <c r="AI152" s="38" t="e">
        <f t="shared" si="45"/>
        <v>#REF!</v>
      </c>
      <c r="AK152" s="60"/>
      <c r="AL152" s="61"/>
    </row>
    <row r="153" spans="1:38" x14ac:dyDescent="0.35">
      <c r="A153" s="26" t="s">
        <v>12</v>
      </c>
      <c r="B153" s="27" t="s">
        <v>231</v>
      </c>
      <c r="C153" s="28">
        <v>3362</v>
      </c>
      <c r="D153" s="29" t="s">
        <v>232</v>
      </c>
      <c r="E153" s="30">
        <v>257</v>
      </c>
      <c r="F153" s="31">
        <v>1106411.9840882043</v>
      </c>
      <c r="G153" s="31"/>
      <c r="H153" s="31"/>
      <c r="I153" s="31">
        <f t="shared" si="38"/>
        <v>4305.1049964521571</v>
      </c>
      <c r="J153" s="31">
        <v>7495.7133759489516</v>
      </c>
      <c r="K153" s="31">
        <v>0</v>
      </c>
      <c r="L153" s="31"/>
      <c r="M153" s="31"/>
      <c r="N153" s="32"/>
      <c r="O153" s="30">
        <v>227</v>
      </c>
      <c r="P153" s="33">
        <v>0</v>
      </c>
      <c r="Q153" s="31">
        <v>1018026.5453191067</v>
      </c>
      <c r="R153" s="31">
        <f t="shared" si="39"/>
        <v>4484.698437529104</v>
      </c>
      <c r="S153" s="31">
        <v>0</v>
      </c>
      <c r="T153" s="31">
        <v>0</v>
      </c>
      <c r="U153" s="31"/>
      <c r="V153" s="34"/>
      <c r="W153" s="34">
        <f t="shared" si="40"/>
        <v>-88385.438769097673</v>
      </c>
      <c r="X153" s="35">
        <f t="shared" si="41"/>
        <v>-7.9884744598040736E-2</v>
      </c>
      <c r="Y153" s="36">
        <f t="shared" si="42"/>
        <v>-30</v>
      </c>
      <c r="Z153" s="36">
        <f t="shared" si="43"/>
        <v>179.59344107694687</v>
      </c>
      <c r="AA153" s="35">
        <f t="shared" si="44"/>
        <v>4.1716390477108067E-2</v>
      </c>
      <c r="AB153" s="37">
        <v>2.7225041712944931E-2</v>
      </c>
      <c r="AD153" s="38">
        <f t="shared" si="34"/>
        <v>-88385.438769097673</v>
      </c>
      <c r="AE153" s="38">
        <f t="shared" si="35"/>
        <v>-7495.7133759489516</v>
      </c>
      <c r="AF153" s="38" t="e">
        <f>#REF!-#REF!</f>
        <v>#REF!</v>
      </c>
      <c r="AG153" s="38">
        <f t="shared" si="36"/>
        <v>0</v>
      </c>
      <c r="AH153" s="38">
        <f t="shared" si="37"/>
        <v>0</v>
      </c>
      <c r="AI153" s="38" t="e">
        <f t="shared" si="45"/>
        <v>#REF!</v>
      </c>
      <c r="AK153" s="60"/>
      <c r="AL153" s="61"/>
    </row>
    <row r="154" spans="1:38" x14ac:dyDescent="0.35">
      <c r="A154" s="26" t="s">
        <v>12</v>
      </c>
      <c r="B154" s="27"/>
      <c r="C154" s="28">
        <v>2135</v>
      </c>
      <c r="D154" s="29" t="s">
        <v>233</v>
      </c>
      <c r="E154" s="30">
        <v>300</v>
      </c>
      <c r="F154" s="31">
        <v>1398155.1825542855</v>
      </c>
      <c r="G154" s="31"/>
      <c r="H154" s="31"/>
      <c r="I154" s="31">
        <f t="shared" si="38"/>
        <v>4660.5172751809514</v>
      </c>
      <c r="J154" s="31">
        <v>15044.801941285376</v>
      </c>
      <c r="K154" s="31">
        <v>0</v>
      </c>
      <c r="L154" s="31"/>
      <c r="M154" s="31"/>
      <c r="N154" s="32"/>
      <c r="O154" s="30">
        <v>295</v>
      </c>
      <c r="P154" s="33">
        <v>0</v>
      </c>
      <c r="Q154" s="31">
        <v>1404961.012702792</v>
      </c>
      <c r="R154" s="31">
        <f t="shared" si="39"/>
        <v>4762.5797040772604</v>
      </c>
      <c r="S154" s="31">
        <v>0</v>
      </c>
      <c r="T154" s="31">
        <v>0</v>
      </c>
      <c r="U154" s="31"/>
      <c r="V154" s="34"/>
      <c r="W154" s="34">
        <f t="shared" si="40"/>
        <v>6805.8301485064439</v>
      </c>
      <c r="X154" s="35">
        <f t="shared" si="41"/>
        <v>4.8677215758503589E-3</v>
      </c>
      <c r="Y154" s="36">
        <f t="shared" si="42"/>
        <v>-5</v>
      </c>
      <c r="Z154" s="36">
        <f t="shared" si="43"/>
        <v>102.06242889630903</v>
      </c>
      <c r="AA154" s="35">
        <f t="shared" si="44"/>
        <v>2.1899377873745962E-2</v>
      </c>
      <c r="AB154" s="37">
        <v>2.0428681932243231E-2</v>
      </c>
      <c r="AD154" s="38">
        <f t="shared" si="34"/>
        <v>6805.8301485064439</v>
      </c>
      <c r="AE154" s="38">
        <f t="shared" si="35"/>
        <v>-15044.801941285376</v>
      </c>
      <c r="AF154" s="38" t="e">
        <f>#REF!-#REF!</f>
        <v>#REF!</v>
      </c>
      <c r="AG154" s="38">
        <f t="shared" si="36"/>
        <v>0</v>
      </c>
      <c r="AH154" s="38">
        <f t="shared" si="37"/>
        <v>0</v>
      </c>
      <c r="AI154" s="38" t="e">
        <f t="shared" si="45"/>
        <v>#REF!</v>
      </c>
      <c r="AK154" s="60"/>
      <c r="AL154" s="61"/>
    </row>
    <row r="155" spans="1:38" x14ac:dyDescent="0.35">
      <c r="A155" s="26" t="s">
        <v>12</v>
      </c>
      <c r="B155" s="27" t="s">
        <v>234</v>
      </c>
      <c r="C155" s="28">
        <v>2071</v>
      </c>
      <c r="D155" s="29" t="s">
        <v>235</v>
      </c>
      <c r="E155" s="30">
        <v>422</v>
      </c>
      <c r="F155" s="31">
        <v>1797843.3650749829</v>
      </c>
      <c r="G155" s="31"/>
      <c r="H155" s="31"/>
      <c r="I155" s="31">
        <f t="shared" si="38"/>
        <v>4260.292334300907</v>
      </c>
      <c r="J155" s="31">
        <v>0</v>
      </c>
      <c r="K155" s="31">
        <v>0</v>
      </c>
      <c r="L155" s="31"/>
      <c r="M155" s="31"/>
      <c r="N155" s="32"/>
      <c r="O155" s="30">
        <v>417</v>
      </c>
      <c r="P155" s="33">
        <v>0</v>
      </c>
      <c r="Q155" s="31">
        <v>1837471.4459744776</v>
      </c>
      <c r="R155" s="31">
        <f t="shared" si="39"/>
        <v>4406.406345262536</v>
      </c>
      <c r="S155" s="31">
        <v>0</v>
      </c>
      <c r="T155" s="31">
        <v>0</v>
      </c>
      <c r="U155" s="31"/>
      <c r="V155" s="34"/>
      <c r="W155" s="34">
        <f t="shared" si="40"/>
        <v>39628.0808994947</v>
      </c>
      <c r="X155" s="35">
        <f t="shared" si="41"/>
        <v>2.2042009704133392E-2</v>
      </c>
      <c r="Y155" s="36">
        <f t="shared" si="42"/>
        <v>-5</v>
      </c>
      <c r="Z155" s="36">
        <f t="shared" si="43"/>
        <v>146.11401096162899</v>
      </c>
      <c r="AA155" s="35">
        <f t="shared" si="44"/>
        <v>3.4296710060298219E-2</v>
      </c>
      <c r="AB155" s="37">
        <v>3.3487591096453384E-2</v>
      </c>
      <c r="AD155" s="38">
        <f t="shared" si="34"/>
        <v>39628.0808994947</v>
      </c>
      <c r="AE155" s="38">
        <f t="shared" si="35"/>
        <v>0</v>
      </c>
      <c r="AF155" s="38" t="e">
        <f>#REF!-#REF!</f>
        <v>#REF!</v>
      </c>
      <c r="AG155" s="38">
        <f t="shared" si="36"/>
        <v>0</v>
      </c>
      <c r="AH155" s="38">
        <f t="shared" si="37"/>
        <v>0</v>
      </c>
      <c r="AI155" s="38" t="e">
        <f t="shared" si="45"/>
        <v>#REF!</v>
      </c>
      <c r="AK155" s="60"/>
      <c r="AL155" s="61"/>
    </row>
    <row r="156" spans="1:38" x14ac:dyDescent="0.35">
      <c r="A156" s="26" t="s">
        <v>12</v>
      </c>
      <c r="B156" s="27"/>
      <c r="C156" s="28">
        <v>2193</v>
      </c>
      <c r="D156" s="29" t="s">
        <v>236</v>
      </c>
      <c r="E156" s="30">
        <v>369</v>
      </c>
      <c r="F156" s="31">
        <v>1762697.9523309839</v>
      </c>
      <c r="G156" s="31"/>
      <c r="H156" s="31"/>
      <c r="I156" s="31">
        <f t="shared" si="38"/>
        <v>4776.9592204091705</v>
      </c>
      <c r="J156" s="31">
        <v>0</v>
      </c>
      <c r="K156" s="31">
        <v>0</v>
      </c>
      <c r="L156" s="31"/>
      <c r="M156" s="31"/>
      <c r="N156" s="32"/>
      <c r="O156" s="30">
        <v>367</v>
      </c>
      <c r="P156" s="33">
        <v>3</v>
      </c>
      <c r="Q156" s="31">
        <v>1818260.0229116618</v>
      </c>
      <c r="R156" s="31">
        <f t="shared" si="39"/>
        <v>4954.3869834105226</v>
      </c>
      <c r="S156" s="31">
        <v>0</v>
      </c>
      <c r="T156" s="31">
        <v>0</v>
      </c>
      <c r="U156" s="31"/>
      <c r="V156" s="34"/>
      <c r="W156" s="34">
        <f t="shared" si="40"/>
        <v>55562.070580677828</v>
      </c>
      <c r="X156" s="35">
        <f t="shared" si="41"/>
        <v>3.1521038818478786E-2</v>
      </c>
      <c r="Y156" s="36">
        <f t="shared" si="42"/>
        <v>-2</v>
      </c>
      <c r="Z156" s="36">
        <f t="shared" si="43"/>
        <v>177.4277630013521</v>
      </c>
      <c r="AA156" s="35">
        <f t="shared" si="44"/>
        <v>3.7142406877435086E-2</v>
      </c>
      <c r="AB156" s="37">
        <v>3.6767333435557825E-2</v>
      </c>
      <c r="AD156" s="38">
        <f t="shared" si="34"/>
        <v>55562.070580677828</v>
      </c>
      <c r="AE156" s="38">
        <f t="shared" si="35"/>
        <v>0</v>
      </c>
      <c r="AF156" s="38" t="e">
        <f>#REF!-#REF!</f>
        <v>#REF!</v>
      </c>
      <c r="AG156" s="38">
        <f t="shared" si="36"/>
        <v>0</v>
      </c>
      <c r="AH156" s="38">
        <f t="shared" si="37"/>
        <v>0</v>
      </c>
      <c r="AI156" s="38" t="e">
        <f t="shared" si="45"/>
        <v>#REF!</v>
      </c>
      <c r="AK156" s="60"/>
      <c r="AL156" s="61"/>
    </row>
    <row r="157" spans="1:38" x14ac:dyDescent="0.35">
      <c r="A157" s="26" t="s">
        <v>12</v>
      </c>
      <c r="B157" s="27"/>
      <c r="C157" s="28">
        <v>2028</v>
      </c>
      <c r="D157" s="29" t="s">
        <v>237</v>
      </c>
      <c r="E157" s="30">
        <v>512</v>
      </c>
      <c r="F157" s="31">
        <v>2437791.5169256423</v>
      </c>
      <c r="G157" s="31"/>
      <c r="H157" s="31"/>
      <c r="I157" s="31">
        <f t="shared" si="38"/>
        <v>4761.3115564953951</v>
      </c>
      <c r="J157" s="31">
        <v>38188.817325054668</v>
      </c>
      <c r="K157" s="31">
        <v>0</v>
      </c>
      <c r="L157" s="31"/>
      <c r="M157" s="31"/>
      <c r="N157" s="32"/>
      <c r="O157" s="30">
        <v>481</v>
      </c>
      <c r="P157" s="33">
        <v>0</v>
      </c>
      <c r="Q157" s="31">
        <v>2348455.245624145</v>
      </c>
      <c r="R157" s="31">
        <f t="shared" si="39"/>
        <v>4882.4433380959354</v>
      </c>
      <c r="S157" s="31">
        <v>0</v>
      </c>
      <c r="T157" s="31">
        <v>0</v>
      </c>
      <c r="U157" s="31"/>
      <c r="V157" s="34"/>
      <c r="W157" s="34">
        <f t="shared" si="40"/>
        <v>-89336.27130149724</v>
      </c>
      <c r="X157" s="35">
        <f t="shared" si="41"/>
        <v>-3.6646395182374447E-2</v>
      </c>
      <c r="Y157" s="36">
        <f t="shared" si="42"/>
        <v>-31</v>
      </c>
      <c r="Z157" s="36">
        <f t="shared" si="43"/>
        <v>121.13178160054031</v>
      </c>
      <c r="AA157" s="35">
        <f t="shared" si="44"/>
        <v>2.5440843381755229E-2</v>
      </c>
      <c r="AB157" s="37">
        <v>2.2233463960367184E-2</v>
      </c>
      <c r="AD157" s="38">
        <f t="shared" si="34"/>
        <v>-89336.27130149724</v>
      </c>
      <c r="AE157" s="38">
        <f t="shared" si="35"/>
        <v>-38188.817325054668</v>
      </c>
      <c r="AF157" s="38" t="e">
        <f>#REF!-#REF!</f>
        <v>#REF!</v>
      </c>
      <c r="AG157" s="38">
        <f t="shared" si="36"/>
        <v>0</v>
      </c>
      <c r="AH157" s="38">
        <f t="shared" si="37"/>
        <v>0</v>
      </c>
      <c r="AI157" s="38" t="e">
        <f t="shared" si="45"/>
        <v>#REF!</v>
      </c>
      <c r="AK157" s="60"/>
      <c r="AL157" s="61"/>
    </row>
    <row r="158" spans="1:38" x14ac:dyDescent="0.35">
      <c r="A158" s="26" t="s">
        <v>12</v>
      </c>
      <c r="B158" s="27"/>
      <c r="C158" s="28">
        <v>2012</v>
      </c>
      <c r="D158" s="29" t="s">
        <v>238</v>
      </c>
      <c r="E158" s="30">
        <v>470</v>
      </c>
      <c r="F158" s="31">
        <v>2263974.9601190845</v>
      </c>
      <c r="G158" s="31"/>
      <c r="H158" s="31"/>
      <c r="I158" s="31">
        <f t="shared" si="38"/>
        <v>4816.9680002533714</v>
      </c>
      <c r="J158" s="31">
        <v>0</v>
      </c>
      <c r="K158" s="31">
        <v>0</v>
      </c>
      <c r="L158" s="31"/>
      <c r="M158" s="31"/>
      <c r="N158" s="32"/>
      <c r="O158" s="30">
        <v>442</v>
      </c>
      <c r="P158" s="33">
        <v>0</v>
      </c>
      <c r="Q158" s="31">
        <v>2216388.0114101204</v>
      </c>
      <c r="R158" s="31">
        <f t="shared" si="39"/>
        <v>5014.4525145025345</v>
      </c>
      <c r="S158" s="31">
        <v>0</v>
      </c>
      <c r="T158" s="31">
        <v>0</v>
      </c>
      <c r="U158" s="31"/>
      <c r="V158" s="34"/>
      <c r="W158" s="34">
        <f t="shared" si="40"/>
        <v>-47586.948708964046</v>
      </c>
      <c r="X158" s="35">
        <f t="shared" si="41"/>
        <v>-2.1019202750573229E-2</v>
      </c>
      <c r="Y158" s="36">
        <f t="shared" si="42"/>
        <v>-28</v>
      </c>
      <c r="Z158" s="36">
        <f t="shared" si="43"/>
        <v>197.48451424916311</v>
      </c>
      <c r="AA158" s="35">
        <f t="shared" si="44"/>
        <v>4.0997680333100694E-2</v>
      </c>
      <c r="AB158" s="37">
        <v>3.7603034854687412E-2</v>
      </c>
      <c r="AD158" s="38">
        <f t="shared" si="34"/>
        <v>-47586.948708964046</v>
      </c>
      <c r="AE158" s="38">
        <f t="shared" si="35"/>
        <v>0</v>
      </c>
      <c r="AF158" s="38" t="e">
        <f>#REF!-#REF!</f>
        <v>#REF!</v>
      </c>
      <c r="AG158" s="38">
        <f t="shared" si="36"/>
        <v>0</v>
      </c>
      <c r="AH158" s="38">
        <f t="shared" si="37"/>
        <v>0</v>
      </c>
      <c r="AI158" s="38" t="e">
        <f t="shared" si="45"/>
        <v>#REF!</v>
      </c>
      <c r="AK158" s="60"/>
      <c r="AL158" s="61"/>
    </row>
    <row r="159" spans="1:38" x14ac:dyDescent="0.35">
      <c r="A159" s="26" t="s">
        <v>12</v>
      </c>
      <c r="B159" s="27" t="s">
        <v>239</v>
      </c>
      <c r="C159" s="28">
        <v>2074</v>
      </c>
      <c r="D159" s="29" t="s">
        <v>240</v>
      </c>
      <c r="E159" s="30">
        <v>622</v>
      </c>
      <c r="F159" s="31">
        <v>2648623.9919962818</v>
      </c>
      <c r="G159" s="31"/>
      <c r="H159" s="31"/>
      <c r="I159" s="31">
        <f t="shared" si="38"/>
        <v>4258.237929254472</v>
      </c>
      <c r="J159" s="31">
        <v>0</v>
      </c>
      <c r="K159" s="31">
        <v>0</v>
      </c>
      <c r="L159" s="31"/>
      <c r="M159" s="31"/>
      <c r="N159" s="32"/>
      <c r="O159" s="30">
        <v>625</v>
      </c>
      <c r="P159" s="33">
        <v>2</v>
      </c>
      <c r="Q159" s="31">
        <v>2744867.5106710093</v>
      </c>
      <c r="R159" s="31">
        <f t="shared" si="39"/>
        <v>4391.7880170736153</v>
      </c>
      <c r="S159" s="31">
        <v>0</v>
      </c>
      <c r="T159" s="31">
        <v>0</v>
      </c>
      <c r="U159" s="31"/>
      <c r="V159" s="34"/>
      <c r="W159" s="34">
        <f t="shared" si="40"/>
        <v>96243.518674727529</v>
      </c>
      <c r="X159" s="35">
        <f t="shared" si="41"/>
        <v>3.6337176951337868E-2</v>
      </c>
      <c r="Y159" s="36">
        <f t="shared" si="42"/>
        <v>3</v>
      </c>
      <c r="Z159" s="36">
        <f t="shared" si="43"/>
        <v>133.5500878191433</v>
      </c>
      <c r="AA159" s="35">
        <f t="shared" si="44"/>
        <v>3.1362758501971566E-2</v>
      </c>
      <c r="AB159" s="37">
        <v>3.1582621026855717E-2</v>
      </c>
      <c r="AD159" s="38">
        <f t="shared" si="34"/>
        <v>96243.518674727529</v>
      </c>
      <c r="AE159" s="38">
        <f t="shared" si="35"/>
        <v>0</v>
      </c>
      <c r="AF159" s="38" t="e">
        <f>#REF!-#REF!</f>
        <v>#REF!</v>
      </c>
      <c r="AG159" s="38">
        <f t="shared" si="36"/>
        <v>0</v>
      </c>
      <c r="AH159" s="38">
        <f t="shared" si="37"/>
        <v>0</v>
      </c>
      <c r="AI159" s="38" t="e">
        <f t="shared" si="45"/>
        <v>#REF!</v>
      </c>
      <c r="AK159" s="60"/>
      <c r="AL159" s="61"/>
    </row>
    <row r="160" spans="1:38" x14ac:dyDescent="0.35">
      <c r="A160" s="26" t="s">
        <v>12</v>
      </c>
      <c r="B160" s="27"/>
      <c r="C160" s="28">
        <v>2117</v>
      </c>
      <c r="D160" s="29" t="s">
        <v>241</v>
      </c>
      <c r="E160" s="30">
        <v>316</v>
      </c>
      <c r="F160" s="31">
        <v>1320880</v>
      </c>
      <c r="G160" s="31"/>
      <c r="H160" s="31"/>
      <c r="I160" s="31">
        <f t="shared" si="38"/>
        <v>4180</v>
      </c>
      <c r="J160" s="31">
        <v>0</v>
      </c>
      <c r="K160" s="31">
        <v>98029.304846963845</v>
      </c>
      <c r="L160" s="31"/>
      <c r="M160" s="31"/>
      <c r="N160" s="32"/>
      <c r="O160" s="30">
        <v>304</v>
      </c>
      <c r="P160" s="33">
        <v>1</v>
      </c>
      <c r="Q160" s="31">
        <v>1296560</v>
      </c>
      <c r="R160" s="31">
        <f t="shared" si="39"/>
        <v>4265</v>
      </c>
      <c r="S160" s="31">
        <v>0</v>
      </c>
      <c r="T160" s="31">
        <v>81866.622516416945</v>
      </c>
      <c r="U160" s="31"/>
      <c r="V160" s="34"/>
      <c r="W160" s="34">
        <f t="shared" si="40"/>
        <v>-24320</v>
      </c>
      <c r="X160" s="35">
        <f t="shared" si="41"/>
        <v>-1.8411967779056404E-2</v>
      </c>
      <c r="Y160" s="36">
        <f t="shared" si="42"/>
        <v>-12</v>
      </c>
      <c r="Z160" s="36">
        <f t="shared" si="43"/>
        <v>85</v>
      </c>
      <c r="AA160" s="35">
        <f t="shared" si="44"/>
        <v>2.0334928229664984E-2</v>
      </c>
      <c r="AB160" s="37">
        <v>2.0334928229664984E-2</v>
      </c>
      <c r="AD160" s="38">
        <f t="shared" si="34"/>
        <v>-24320</v>
      </c>
      <c r="AE160" s="38">
        <f t="shared" si="35"/>
        <v>0</v>
      </c>
      <c r="AF160" s="38" t="e">
        <f>#REF!-#REF!</f>
        <v>#REF!</v>
      </c>
      <c r="AG160" s="38">
        <f t="shared" si="36"/>
        <v>0</v>
      </c>
      <c r="AH160" s="38">
        <f t="shared" si="37"/>
        <v>-16162.682330546901</v>
      </c>
      <c r="AI160" s="38" t="e">
        <f t="shared" si="45"/>
        <v>#REF!</v>
      </c>
      <c r="AK160" s="60"/>
      <c r="AL160" s="61"/>
    </row>
    <row r="161" spans="1:38" x14ac:dyDescent="0.35">
      <c r="A161" s="26" t="s">
        <v>12</v>
      </c>
      <c r="B161" s="27"/>
      <c r="C161" s="28">
        <v>3035</v>
      </c>
      <c r="D161" s="39" t="s">
        <v>242</v>
      </c>
      <c r="E161" s="30">
        <v>106</v>
      </c>
      <c r="F161" s="31">
        <v>544594.85171071999</v>
      </c>
      <c r="G161" s="31"/>
      <c r="H161" s="31"/>
      <c r="I161" s="31">
        <f t="shared" si="38"/>
        <v>5137.6872802898115</v>
      </c>
      <c r="J161" s="31">
        <v>43198.455952755408</v>
      </c>
      <c r="K161" s="31">
        <v>0</v>
      </c>
      <c r="L161" s="31"/>
      <c r="M161" s="31"/>
      <c r="N161" s="32"/>
      <c r="O161" s="30">
        <v>105</v>
      </c>
      <c r="P161" s="33">
        <v>0</v>
      </c>
      <c r="Q161" s="31">
        <v>548987.3327303594</v>
      </c>
      <c r="R161" s="31">
        <f t="shared" si="39"/>
        <v>5228.4507879081848</v>
      </c>
      <c r="S161" s="31">
        <v>35799.814712880761</v>
      </c>
      <c r="T161" s="31">
        <v>0</v>
      </c>
      <c r="U161" s="31"/>
      <c r="V161" s="34"/>
      <c r="W161" s="34">
        <f t="shared" si="40"/>
        <v>4392.4810196394101</v>
      </c>
      <c r="X161" s="35">
        <f t="shared" si="41"/>
        <v>8.0655940941076754E-3</v>
      </c>
      <c r="Y161" s="36">
        <f t="shared" si="42"/>
        <v>-1</v>
      </c>
      <c r="Z161" s="36">
        <f t="shared" si="43"/>
        <v>90.763507618373296</v>
      </c>
      <c r="AA161" s="35">
        <f t="shared" si="44"/>
        <v>1.766621879976582E-2</v>
      </c>
      <c r="AB161" s="37">
        <v>1.5544599526825742E-2</v>
      </c>
      <c r="AD161" s="38">
        <f t="shared" si="34"/>
        <v>4392.4810196394101</v>
      </c>
      <c r="AE161" s="38">
        <f t="shared" si="35"/>
        <v>-7398.641239874647</v>
      </c>
      <c r="AF161" s="38" t="e">
        <f>#REF!-#REF!</f>
        <v>#REF!</v>
      </c>
      <c r="AG161" s="38">
        <f t="shared" si="36"/>
        <v>0</v>
      </c>
      <c r="AH161" s="38">
        <f t="shared" si="37"/>
        <v>0</v>
      </c>
      <c r="AI161" s="38" t="e">
        <f t="shared" si="45"/>
        <v>#REF!</v>
      </c>
      <c r="AK161" s="60"/>
      <c r="AL161" s="61"/>
    </row>
    <row r="162" spans="1:38" x14ac:dyDescent="0.35">
      <c r="A162" s="26" t="s">
        <v>12</v>
      </c>
      <c r="B162" s="27"/>
      <c r="C162" s="28">
        <v>2078</v>
      </c>
      <c r="D162" s="39" t="s">
        <v>243</v>
      </c>
      <c r="E162" s="30">
        <v>402</v>
      </c>
      <c r="F162" s="31">
        <v>1951450.9940809233</v>
      </c>
      <c r="G162" s="31"/>
      <c r="H162" s="31"/>
      <c r="I162" s="31">
        <f t="shared" si="38"/>
        <v>4854.3557066689636</v>
      </c>
      <c r="J162" s="31">
        <v>42812.671382607426</v>
      </c>
      <c r="K162" s="31">
        <v>0</v>
      </c>
      <c r="L162" s="31"/>
      <c r="M162" s="31"/>
      <c r="N162" s="32"/>
      <c r="O162" s="30">
        <v>393</v>
      </c>
      <c r="P162" s="33">
        <v>0</v>
      </c>
      <c r="Q162" s="31">
        <v>1946261.0686875596</v>
      </c>
      <c r="R162" s="31">
        <f t="shared" si="39"/>
        <v>4952.3182409352657</v>
      </c>
      <c r="S162" s="31">
        <v>24898.071200729348</v>
      </c>
      <c r="T162" s="31">
        <v>0</v>
      </c>
      <c r="U162" s="31"/>
      <c r="V162" s="34"/>
      <c r="W162" s="34">
        <f t="shared" si="40"/>
        <v>-5189.9253933636937</v>
      </c>
      <c r="X162" s="35">
        <f t="shared" si="41"/>
        <v>-2.6595212532138923E-3</v>
      </c>
      <c r="Y162" s="36">
        <f t="shared" si="42"/>
        <v>-9</v>
      </c>
      <c r="Z162" s="36">
        <f t="shared" si="43"/>
        <v>97.9625342663021</v>
      </c>
      <c r="AA162" s="35">
        <f t="shared" si="44"/>
        <v>2.0180337038697038E-2</v>
      </c>
      <c r="AB162" s="37">
        <v>1.8756623575298725E-2</v>
      </c>
      <c r="AD162" s="38">
        <f t="shared" si="34"/>
        <v>-5189.9253933636937</v>
      </c>
      <c r="AE162" s="38">
        <f t="shared" si="35"/>
        <v>-17914.600181878079</v>
      </c>
      <c r="AF162" s="38" t="e">
        <f>#REF!-#REF!</f>
        <v>#REF!</v>
      </c>
      <c r="AG162" s="38">
        <f t="shared" si="36"/>
        <v>0</v>
      </c>
      <c r="AH162" s="38">
        <f t="shared" si="37"/>
        <v>0</v>
      </c>
      <c r="AI162" s="38" t="e">
        <f t="shared" si="45"/>
        <v>#REF!</v>
      </c>
      <c r="AK162" s="60"/>
      <c r="AL162" s="61"/>
    </row>
    <row r="163" spans="1:38" x14ac:dyDescent="0.35">
      <c r="A163" s="26" t="s">
        <v>12</v>
      </c>
      <c r="B163" s="27"/>
      <c r="C163" s="28">
        <v>2030</v>
      </c>
      <c r="D163" s="39" t="s">
        <v>314</v>
      </c>
      <c r="E163" s="30">
        <v>202</v>
      </c>
      <c r="F163" s="31">
        <v>1048041.4137526203</v>
      </c>
      <c r="G163" s="31"/>
      <c r="H163" s="31"/>
      <c r="I163" s="31">
        <f t="shared" si="38"/>
        <v>5188.3238304585166</v>
      </c>
      <c r="J163" s="31">
        <v>32871.396111356444</v>
      </c>
      <c r="K163" s="31">
        <v>0</v>
      </c>
      <c r="L163" s="31"/>
      <c r="M163" s="31"/>
      <c r="N163" s="32"/>
      <c r="O163" s="30">
        <v>200</v>
      </c>
      <c r="P163" s="33">
        <v>0</v>
      </c>
      <c r="Q163" s="31">
        <v>1057216.8791561117</v>
      </c>
      <c r="R163" s="31">
        <f t="shared" si="39"/>
        <v>5286.0843957805591</v>
      </c>
      <c r="S163" s="31">
        <v>13662.38048772281</v>
      </c>
      <c r="T163" s="31">
        <v>0</v>
      </c>
      <c r="U163" s="31"/>
      <c r="V163" s="34"/>
      <c r="W163" s="34">
        <f t="shared" si="40"/>
        <v>9175.4654034913983</v>
      </c>
      <c r="X163" s="35">
        <f t="shared" si="41"/>
        <v>8.7548691140340029E-3</v>
      </c>
      <c r="Y163" s="36">
        <f t="shared" si="42"/>
        <v>-2</v>
      </c>
      <c r="Z163" s="36">
        <f t="shared" si="43"/>
        <v>97.760565322042567</v>
      </c>
      <c r="AA163" s="35">
        <f t="shared" si="44"/>
        <v>1.8842417805174483E-2</v>
      </c>
      <c r="AB163" s="37">
        <v>1.7684835610348504E-2</v>
      </c>
      <c r="AD163" s="38">
        <f t="shared" si="34"/>
        <v>9175.4654034913983</v>
      </c>
      <c r="AE163" s="38">
        <f t="shared" si="35"/>
        <v>-19209.015623633633</v>
      </c>
      <c r="AF163" s="38" t="e">
        <f>#REF!-#REF!</f>
        <v>#REF!</v>
      </c>
      <c r="AG163" s="38">
        <f t="shared" si="36"/>
        <v>0</v>
      </c>
      <c r="AH163" s="38">
        <f t="shared" si="37"/>
        <v>0</v>
      </c>
      <c r="AI163" s="38" t="e">
        <f t="shared" si="45"/>
        <v>#REF!</v>
      </c>
      <c r="AK163" s="60"/>
      <c r="AL163" s="61"/>
    </row>
    <row r="164" spans="1:38" x14ac:dyDescent="0.35">
      <c r="A164" s="26" t="s">
        <v>12</v>
      </c>
      <c r="B164" s="27" t="s">
        <v>244</v>
      </c>
      <c r="C164" s="28">
        <v>2100</v>
      </c>
      <c r="D164" s="39" t="s">
        <v>245</v>
      </c>
      <c r="E164" s="30">
        <v>213</v>
      </c>
      <c r="F164" s="31">
        <v>1000063.6294173962</v>
      </c>
      <c r="G164" s="31"/>
      <c r="H164" s="31"/>
      <c r="I164" s="31">
        <f t="shared" si="38"/>
        <v>4695.1344104103109</v>
      </c>
      <c r="J164" s="31">
        <v>44665.809378196718</v>
      </c>
      <c r="K164" s="31">
        <v>0</v>
      </c>
      <c r="L164" s="31"/>
      <c r="M164" s="31"/>
      <c r="N164" s="32"/>
      <c r="O164" s="30">
        <v>212</v>
      </c>
      <c r="P164" s="33">
        <v>0</v>
      </c>
      <c r="Q164" s="31">
        <v>1013430.4429262804</v>
      </c>
      <c r="R164" s="31">
        <f t="shared" si="39"/>
        <v>4780.3322779541531</v>
      </c>
      <c r="S164" s="31">
        <v>39901.162434935104</v>
      </c>
      <c r="T164" s="31">
        <v>0</v>
      </c>
      <c r="U164" s="31"/>
      <c r="V164" s="34"/>
      <c r="W164" s="34">
        <f t="shared" si="40"/>
        <v>13366.813508884283</v>
      </c>
      <c r="X164" s="35">
        <f t="shared" si="41"/>
        <v>1.3365963040443019E-2</v>
      </c>
      <c r="Y164" s="36">
        <f t="shared" si="42"/>
        <v>-1</v>
      </c>
      <c r="Z164" s="36">
        <f t="shared" si="43"/>
        <v>85.197867543842221</v>
      </c>
      <c r="AA164" s="35">
        <f t="shared" si="44"/>
        <v>1.8145991167992204E-2</v>
      </c>
      <c r="AB164" s="37">
        <v>1.7573766219841636E-2</v>
      </c>
      <c r="AD164" s="38">
        <f t="shared" si="34"/>
        <v>13366.813508884283</v>
      </c>
      <c r="AE164" s="38">
        <f t="shared" si="35"/>
        <v>-4764.6469432616141</v>
      </c>
      <c r="AF164" s="38" t="e">
        <f>#REF!-#REF!</f>
        <v>#REF!</v>
      </c>
      <c r="AG164" s="38">
        <f t="shared" si="36"/>
        <v>0</v>
      </c>
      <c r="AH164" s="38">
        <f t="shared" si="37"/>
        <v>0</v>
      </c>
      <c r="AI164" s="38" t="e">
        <f t="shared" si="45"/>
        <v>#REF!</v>
      </c>
      <c r="AK164" s="60"/>
      <c r="AL164" s="61"/>
    </row>
    <row r="165" spans="1:38" x14ac:dyDescent="0.35">
      <c r="A165" s="26" t="s">
        <v>12</v>
      </c>
      <c r="B165" s="27" t="s">
        <v>246</v>
      </c>
      <c r="C165" s="28">
        <v>3036</v>
      </c>
      <c r="D165" s="39" t="s">
        <v>315</v>
      </c>
      <c r="E165" s="30">
        <v>334</v>
      </c>
      <c r="F165" s="31">
        <v>1409951.9926047779</v>
      </c>
      <c r="G165" s="31"/>
      <c r="H165" s="31"/>
      <c r="I165" s="31">
        <f t="shared" si="38"/>
        <v>4221.4131515113113</v>
      </c>
      <c r="J165" s="31">
        <v>13831.992604777915</v>
      </c>
      <c r="K165" s="31">
        <v>34332.717462019922</v>
      </c>
      <c r="L165" s="31"/>
      <c r="M165" s="31"/>
      <c r="N165" s="32"/>
      <c r="O165" s="30">
        <v>341</v>
      </c>
      <c r="P165" s="33">
        <v>1</v>
      </c>
      <c r="Q165" s="31">
        <v>1459336.7144099909</v>
      </c>
      <c r="R165" s="31">
        <f t="shared" si="39"/>
        <v>4279.5798076539322</v>
      </c>
      <c r="S165" s="31">
        <v>4971.7144099909347</v>
      </c>
      <c r="T165" s="31">
        <v>26453.279865516983</v>
      </c>
      <c r="U165" s="31"/>
      <c r="V165" s="34"/>
      <c r="W165" s="34">
        <f t="shared" si="40"/>
        <v>49384.721805213019</v>
      </c>
      <c r="X165" s="35">
        <f t="shared" si="41"/>
        <v>3.5025817945743443E-2</v>
      </c>
      <c r="Y165" s="36">
        <f t="shared" si="42"/>
        <v>7</v>
      </c>
      <c r="Z165" s="36">
        <f t="shared" si="43"/>
        <v>58.166656142620923</v>
      </c>
      <c r="AA165" s="35">
        <f t="shared" si="44"/>
        <v>1.3778953647736847E-2</v>
      </c>
      <c r="AB165" s="37">
        <v>1.8279098740434874E-2</v>
      </c>
      <c r="AD165" s="38">
        <f t="shared" si="34"/>
        <v>49384.721805213019</v>
      </c>
      <c r="AE165" s="38">
        <f t="shared" si="35"/>
        <v>-8860.2781947869807</v>
      </c>
      <c r="AF165" s="38" t="e">
        <f>#REF!-#REF!</f>
        <v>#REF!</v>
      </c>
      <c r="AG165" s="38">
        <f t="shared" si="36"/>
        <v>0</v>
      </c>
      <c r="AH165" s="38">
        <f t="shared" si="37"/>
        <v>-7879.4375965029394</v>
      </c>
      <c r="AI165" s="38" t="e">
        <f t="shared" si="45"/>
        <v>#REF!</v>
      </c>
      <c r="AK165" s="60"/>
      <c r="AL165" s="61"/>
    </row>
    <row r="166" spans="1:38" x14ac:dyDescent="0.35">
      <c r="A166" s="26" t="s">
        <v>247</v>
      </c>
      <c r="B166" s="27"/>
      <c r="C166" s="28">
        <v>4064</v>
      </c>
      <c r="D166" s="29" t="s">
        <v>248</v>
      </c>
      <c r="E166" s="30">
        <v>1363</v>
      </c>
      <c r="F166" s="31">
        <v>7380644.9999999991</v>
      </c>
      <c r="G166" s="31"/>
      <c r="H166" s="31"/>
      <c r="I166" s="31">
        <f t="shared" si="38"/>
        <v>5414.9999999999991</v>
      </c>
      <c r="J166" s="31">
        <v>0</v>
      </c>
      <c r="K166" s="31">
        <v>141262.87661889518</v>
      </c>
      <c r="L166" s="31"/>
      <c r="M166" s="31"/>
      <c r="N166" s="32"/>
      <c r="O166" s="30">
        <v>1353</v>
      </c>
      <c r="P166" s="33">
        <v>0</v>
      </c>
      <c r="Q166" s="31">
        <v>7475325</v>
      </c>
      <c r="R166" s="31">
        <f t="shared" si="39"/>
        <v>5525</v>
      </c>
      <c r="S166" s="31">
        <v>0</v>
      </c>
      <c r="T166" s="31">
        <v>79644.377888051036</v>
      </c>
      <c r="U166" s="31"/>
      <c r="V166" s="34"/>
      <c r="W166" s="34">
        <f t="shared" si="40"/>
        <v>94680.000000000931</v>
      </c>
      <c r="X166" s="35">
        <f t="shared" si="41"/>
        <v>1.2828147133482348E-2</v>
      </c>
      <c r="Y166" s="36">
        <f t="shared" si="42"/>
        <v>-10</v>
      </c>
      <c r="Z166" s="36">
        <f t="shared" si="43"/>
        <v>110.00000000000091</v>
      </c>
      <c r="AA166" s="35">
        <f t="shared" si="44"/>
        <v>2.0313942751616132E-2</v>
      </c>
      <c r="AB166" s="37">
        <v>2.0313942751616132E-2</v>
      </c>
      <c r="AD166" s="38">
        <f t="shared" ref="AD166:AD196" si="46">Q166-F166</f>
        <v>94680.000000000931</v>
      </c>
      <c r="AE166" s="38">
        <f t="shared" ref="AE166:AE196" si="47">S166-J166</f>
        <v>0</v>
      </c>
      <c r="AF166" s="38" t="e">
        <f>#REF!-#REF!</f>
        <v>#REF!</v>
      </c>
      <c r="AG166" s="38">
        <f t="shared" ref="AG166:AG196" si="48">U166-L166</f>
        <v>0</v>
      </c>
      <c r="AH166" s="38">
        <f t="shared" ref="AH166:AH196" si="49">T166-K166</f>
        <v>-61618.498730844149</v>
      </c>
      <c r="AI166" s="38" t="e">
        <f t="shared" si="45"/>
        <v>#REF!</v>
      </c>
      <c r="AK166" s="60"/>
      <c r="AL166" s="61"/>
    </row>
    <row r="167" spans="1:38" x14ac:dyDescent="0.35">
      <c r="A167" s="26" t="s">
        <v>247</v>
      </c>
      <c r="B167" s="27"/>
      <c r="C167" s="28">
        <v>4032</v>
      </c>
      <c r="D167" s="29" t="s">
        <v>249</v>
      </c>
      <c r="E167" s="30">
        <v>1397</v>
      </c>
      <c r="F167" s="31">
        <v>8391774.1482168771</v>
      </c>
      <c r="G167" s="31"/>
      <c r="H167" s="31"/>
      <c r="I167" s="31">
        <f t="shared" si="38"/>
        <v>6006.9965269984805</v>
      </c>
      <c r="J167" s="31">
        <v>0</v>
      </c>
      <c r="K167" s="31">
        <v>0</v>
      </c>
      <c r="L167" s="31"/>
      <c r="M167" s="31"/>
      <c r="N167" s="32"/>
      <c r="O167" s="30">
        <v>1402</v>
      </c>
      <c r="P167" s="33">
        <v>0</v>
      </c>
      <c r="Q167" s="31">
        <v>8680906.8606509455</v>
      </c>
      <c r="R167" s="31">
        <f t="shared" si="39"/>
        <v>6191.8023257139412</v>
      </c>
      <c r="S167" s="31">
        <v>0</v>
      </c>
      <c r="T167" s="31">
        <v>0</v>
      </c>
      <c r="U167" s="31"/>
      <c r="V167" s="34"/>
      <c r="W167" s="34">
        <f t="shared" si="40"/>
        <v>289132.71243406832</v>
      </c>
      <c r="X167" s="35">
        <f t="shared" si="41"/>
        <v>3.4454301000879983E-2</v>
      </c>
      <c r="Y167" s="36">
        <f t="shared" si="42"/>
        <v>5</v>
      </c>
      <c r="Z167" s="36">
        <f t="shared" si="43"/>
        <v>184.8057987154607</v>
      </c>
      <c r="AA167" s="35">
        <f t="shared" si="44"/>
        <v>3.0765091653516041E-2</v>
      </c>
      <c r="AB167" s="37">
        <v>3.0540141781349117E-2</v>
      </c>
      <c r="AD167" s="38">
        <f t="shared" si="46"/>
        <v>289132.71243406832</v>
      </c>
      <c r="AE167" s="38">
        <f t="shared" si="47"/>
        <v>0</v>
      </c>
      <c r="AF167" s="38" t="e">
        <f>#REF!-#REF!</f>
        <v>#REF!</v>
      </c>
      <c r="AG167" s="38">
        <f t="shared" si="48"/>
        <v>0</v>
      </c>
      <c r="AH167" s="38">
        <f t="shared" si="49"/>
        <v>0</v>
      </c>
      <c r="AI167" s="38" t="e">
        <f t="shared" si="45"/>
        <v>#REF!</v>
      </c>
      <c r="AK167" s="60"/>
      <c r="AL167" s="61"/>
    </row>
    <row r="168" spans="1:38" x14ac:dyDescent="0.35">
      <c r="A168" s="26" t="s">
        <v>247</v>
      </c>
      <c r="B168" s="27"/>
      <c r="C168" s="28">
        <v>4040</v>
      </c>
      <c r="D168" s="29" t="s">
        <v>250</v>
      </c>
      <c r="E168" s="30">
        <v>1285</v>
      </c>
      <c r="F168" s="31">
        <v>7824992.5880013322</v>
      </c>
      <c r="G168" s="31"/>
      <c r="H168" s="31"/>
      <c r="I168" s="31">
        <f t="shared" si="38"/>
        <v>6089.4883953317758</v>
      </c>
      <c r="J168" s="31">
        <v>0</v>
      </c>
      <c r="K168" s="31">
        <v>0</v>
      </c>
      <c r="L168" s="31"/>
      <c r="M168" s="31"/>
      <c r="N168" s="32"/>
      <c r="O168" s="30">
        <v>1303</v>
      </c>
      <c r="P168" s="33">
        <v>0</v>
      </c>
      <c r="Q168" s="31">
        <v>8168536.3503766553</v>
      </c>
      <c r="R168" s="31">
        <f t="shared" si="39"/>
        <v>6269.0225252315086</v>
      </c>
      <c r="S168" s="31">
        <v>0</v>
      </c>
      <c r="T168" s="31">
        <v>0</v>
      </c>
      <c r="U168" s="31"/>
      <c r="V168" s="34"/>
      <c r="W168" s="34">
        <f t="shared" si="40"/>
        <v>343543.7623753231</v>
      </c>
      <c r="X168" s="35">
        <f t="shared" si="41"/>
        <v>4.3903397800287403E-2</v>
      </c>
      <c r="Y168" s="36">
        <f t="shared" si="42"/>
        <v>18</v>
      </c>
      <c r="Z168" s="36">
        <f t="shared" si="43"/>
        <v>179.53412989973276</v>
      </c>
      <c r="AA168" s="35">
        <f t="shared" si="44"/>
        <v>2.9482629450015008E-2</v>
      </c>
      <c r="AB168" s="37">
        <v>2.8966971254801521E-2</v>
      </c>
      <c r="AD168" s="38">
        <f t="shared" si="46"/>
        <v>343543.7623753231</v>
      </c>
      <c r="AE168" s="38">
        <f t="shared" si="47"/>
        <v>0</v>
      </c>
      <c r="AF168" s="38" t="e">
        <f>#REF!-#REF!</f>
        <v>#REF!</v>
      </c>
      <c r="AG168" s="38">
        <f t="shared" si="48"/>
        <v>0</v>
      </c>
      <c r="AH168" s="38">
        <f t="shared" si="49"/>
        <v>0</v>
      </c>
      <c r="AI168" s="38" t="e">
        <f t="shared" si="45"/>
        <v>#REF!</v>
      </c>
      <c r="AK168" s="60"/>
      <c r="AL168" s="61"/>
    </row>
    <row r="169" spans="1:38" x14ac:dyDescent="0.35">
      <c r="A169" s="26" t="s">
        <v>247</v>
      </c>
      <c r="B169" s="27"/>
      <c r="C169" s="28">
        <v>4025</v>
      </c>
      <c r="D169" s="39" t="s">
        <v>251</v>
      </c>
      <c r="E169" s="30">
        <v>665</v>
      </c>
      <c r="F169" s="31">
        <v>4524621.6676746234</v>
      </c>
      <c r="G169" s="31"/>
      <c r="H169" s="31"/>
      <c r="I169" s="31">
        <f t="shared" si="38"/>
        <v>6803.942357405449</v>
      </c>
      <c r="J169" s="31">
        <v>341286.1184593658</v>
      </c>
      <c r="K169" s="31">
        <v>0</v>
      </c>
      <c r="L169" s="31"/>
      <c r="M169" s="31"/>
      <c r="N169" s="32"/>
      <c r="O169" s="30">
        <v>694</v>
      </c>
      <c r="P169" s="33">
        <v>0</v>
      </c>
      <c r="Q169" s="31">
        <v>4808551.8945841696</v>
      </c>
      <c r="R169" s="31">
        <f t="shared" si="39"/>
        <v>6928.7491276428955</v>
      </c>
      <c r="S169" s="31">
        <v>308092.26588229463</v>
      </c>
      <c r="T169" s="31">
        <v>0</v>
      </c>
      <c r="U169" s="31"/>
      <c r="V169" s="34"/>
      <c r="W169" s="34">
        <f t="shared" si="40"/>
        <v>283930.22690954618</v>
      </c>
      <c r="X169" s="35">
        <f t="shared" si="41"/>
        <v>6.275225814746821E-2</v>
      </c>
      <c r="Y169" s="36">
        <f t="shared" si="42"/>
        <v>29</v>
      </c>
      <c r="Z169" s="36">
        <f t="shared" si="43"/>
        <v>124.80677023744647</v>
      </c>
      <c r="AA169" s="35">
        <f t="shared" si="44"/>
        <v>1.8343302115369386E-2</v>
      </c>
      <c r="AB169" s="37">
        <v>1.9463736785478858E-2</v>
      </c>
      <c r="AD169" s="38">
        <f t="shared" si="46"/>
        <v>283930.22690954618</v>
      </c>
      <c r="AE169" s="38">
        <f t="shared" si="47"/>
        <v>-33193.852577071171</v>
      </c>
      <c r="AF169" s="38" t="e">
        <f>#REF!-#REF!</f>
        <v>#REF!</v>
      </c>
      <c r="AG169" s="38">
        <f t="shared" si="48"/>
        <v>0</v>
      </c>
      <c r="AH169" s="38">
        <f t="shared" si="49"/>
        <v>0</v>
      </c>
      <c r="AI169" s="38" t="e">
        <f t="shared" si="45"/>
        <v>#REF!</v>
      </c>
      <c r="AK169" s="60"/>
      <c r="AL169" s="61"/>
    </row>
    <row r="170" spans="1:38" x14ac:dyDescent="0.35">
      <c r="A170" s="26" t="s">
        <v>247</v>
      </c>
      <c r="B170" s="27"/>
      <c r="C170" s="28">
        <v>4041</v>
      </c>
      <c r="D170" s="29" t="s">
        <v>252</v>
      </c>
      <c r="E170" s="30">
        <v>926</v>
      </c>
      <c r="F170" s="31">
        <v>5663913.6851763716</v>
      </c>
      <c r="G170" s="31"/>
      <c r="H170" s="31"/>
      <c r="I170" s="31">
        <f t="shared" si="38"/>
        <v>6116.5374569939222</v>
      </c>
      <c r="J170" s="31">
        <v>0</v>
      </c>
      <c r="K170" s="31">
        <v>0</v>
      </c>
      <c r="L170" s="31"/>
      <c r="M170" s="31"/>
      <c r="N170" s="32"/>
      <c r="O170" s="30">
        <v>921</v>
      </c>
      <c r="P170" s="33">
        <v>0</v>
      </c>
      <c r="Q170" s="31">
        <v>5806306.9030917576</v>
      </c>
      <c r="R170" s="31">
        <f t="shared" si="39"/>
        <v>6304.3506005339386</v>
      </c>
      <c r="S170" s="31">
        <v>0</v>
      </c>
      <c r="T170" s="31">
        <v>0</v>
      </c>
      <c r="U170" s="31"/>
      <c r="V170" s="34"/>
      <c r="W170" s="34">
        <f t="shared" si="40"/>
        <v>142393.21791538596</v>
      </c>
      <c r="X170" s="35">
        <f t="shared" si="41"/>
        <v>2.5140428655906044E-2</v>
      </c>
      <c r="Y170" s="36">
        <f t="shared" si="42"/>
        <v>-5</v>
      </c>
      <c r="Z170" s="36">
        <f t="shared" si="43"/>
        <v>187.81314354001643</v>
      </c>
      <c r="AA170" s="35">
        <f t="shared" si="44"/>
        <v>3.0705794718098645E-2</v>
      </c>
      <c r="AB170" s="37">
        <v>2.9054100101219671E-2</v>
      </c>
      <c r="AD170" s="38">
        <f t="shared" si="46"/>
        <v>142393.21791538596</v>
      </c>
      <c r="AE170" s="38">
        <f t="shared" si="47"/>
        <v>0</v>
      </c>
      <c r="AF170" s="38" t="e">
        <f>#REF!-#REF!</f>
        <v>#REF!</v>
      </c>
      <c r="AG170" s="38">
        <f t="shared" si="48"/>
        <v>0</v>
      </c>
      <c r="AH170" s="38">
        <f t="shared" si="49"/>
        <v>0</v>
      </c>
      <c r="AI170" s="38" t="e">
        <f t="shared" si="45"/>
        <v>#REF!</v>
      </c>
      <c r="AK170" s="60"/>
      <c r="AL170" s="61"/>
    </row>
    <row r="171" spans="1:38" x14ac:dyDescent="0.35">
      <c r="A171" s="26" t="s">
        <v>247</v>
      </c>
      <c r="B171" s="27" t="s">
        <v>253</v>
      </c>
      <c r="C171" s="28">
        <v>5400</v>
      </c>
      <c r="D171" s="29" t="s">
        <v>254</v>
      </c>
      <c r="E171" s="30">
        <v>1541</v>
      </c>
      <c r="F171" s="31">
        <v>8344515.0000000009</v>
      </c>
      <c r="G171" s="31"/>
      <c r="H171" s="31"/>
      <c r="I171" s="31">
        <f t="shared" si="38"/>
        <v>5415.0000000000009</v>
      </c>
      <c r="J171" s="31">
        <v>0</v>
      </c>
      <c r="K171" s="31">
        <v>16995.58899239239</v>
      </c>
      <c r="L171" s="31"/>
      <c r="M171" s="31"/>
      <c r="N171" s="32"/>
      <c r="O171" s="30">
        <v>1572</v>
      </c>
      <c r="P171" s="33">
        <v>0</v>
      </c>
      <c r="Q171" s="31">
        <v>8749670.2786930744</v>
      </c>
      <c r="R171" s="31">
        <f t="shared" si="39"/>
        <v>5565.9480144357976</v>
      </c>
      <c r="S171" s="31">
        <v>0</v>
      </c>
      <c r="T171" s="31">
        <v>0</v>
      </c>
      <c r="U171" s="31"/>
      <c r="V171" s="34"/>
      <c r="W171" s="34">
        <f t="shared" si="40"/>
        <v>405155.27869307343</v>
      </c>
      <c r="X171" s="35">
        <f t="shared" si="41"/>
        <v>4.855348437783058E-2</v>
      </c>
      <c r="Y171" s="36">
        <f t="shared" si="42"/>
        <v>31</v>
      </c>
      <c r="Z171" s="36">
        <f t="shared" si="43"/>
        <v>150.94801443579672</v>
      </c>
      <c r="AA171" s="35">
        <f t="shared" si="44"/>
        <v>2.7875902942898767E-2</v>
      </c>
      <c r="AB171" s="37">
        <v>2.9047153789243385E-2</v>
      </c>
      <c r="AD171" s="38">
        <f t="shared" si="46"/>
        <v>405155.27869307343</v>
      </c>
      <c r="AE171" s="38">
        <f t="shared" si="47"/>
        <v>0</v>
      </c>
      <c r="AF171" s="38" t="e">
        <f>#REF!-#REF!</f>
        <v>#REF!</v>
      </c>
      <c r="AG171" s="38">
        <f t="shared" si="48"/>
        <v>0</v>
      </c>
      <c r="AH171" s="38">
        <f t="shared" si="49"/>
        <v>-16995.58899239239</v>
      </c>
      <c r="AI171" s="38" t="e">
        <f t="shared" si="45"/>
        <v>#REF!</v>
      </c>
      <c r="AJ171" s="3" t="s">
        <v>289</v>
      </c>
      <c r="AK171" s="60"/>
      <c r="AL171" s="61"/>
    </row>
    <row r="172" spans="1:38" x14ac:dyDescent="0.35">
      <c r="A172" s="26" t="s">
        <v>247</v>
      </c>
      <c r="B172" s="27"/>
      <c r="C172" s="28">
        <v>4021</v>
      </c>
      <c r="D172" s="29" t="s">
        <v>255</v>
      </c>
      <c r="E172" s="30">
        <v>1011</v>
      </c>
      <c r="F172" s="31">
        <v>6663940.5205818126</v>
      </c>
      <c r="G172" s="31"/>
      <c r="H172" s="31"/>
      <c r="I172" s="31">
        <f t="shared" si="38"/>
        <v>6591.4347384587663</v>
      </c>
      <c r="J172" s="31">
        <v>0</v>
      </c>
      <c r="K172" s="31">
        <v>0</v>
      </c>
      <c r="L172" s="31"/>
      <c r="M172" s="31"/>
      <c r="N172" s="32"/>
      <c r="O172" s="30">
        <v>1023</v>
      </c>
      <c r="P172" s="33">
        <v>0</v>
      </c>
      <c r="Q172" s="31">
        <v>6950379.0283446172</v>
      </c>
      <c r="R172" s="31">
        <f t="shared" si="39"/>
        <v>6794.1143972088148</v>
      </c>
      <c r="S172" s="31">
        <v>0</v>
      </c>
      <c r="T172" s="31">
        <v>0</v>
      </c>
      <c r="U172" s="31"/>
      <c r="V172" s="34"/>
      <c r="W172" s="34">
        <f t="shared" si="40"/>
        <v>286438.50776280463</v>
      </c>
      <c r="X172" s="35">
        <f t="shared" si="41"/>
        <v>4.2983352999344637E-2</v>
      </c>
      <c r="Y172" s="36">
        <f t="shared" si="42"/>
        <v>12</v>
      </c>
      <c r="Z172" s="36">
        <f t="shared" si="43"/>
        <v>202.67965875004847</v>
      </c>
      <c r="AA172" s="35">
        <f t="shared" si="44"/>
        <v>3.0748944166507863E-2</v>
      </c>
      <c r="AB172" s="37">
        <v>2.9729645296212803E-2</v>
      </c>
      <c r="AD172" s="38">
        <f t="shared" si="46"/>
        <v>286438.50776280463</v>
      </c>
      <c r="AE172" s="38">
        <f t="shared" si="47"/>
        <v>0</v>
      </c>
      <c r="AF172" s="38" t="e">
        <f>#REF!-#REF!</f>
        <v>#REF!</v>
      </c>
      <c r="AG172" s="38">
        <f t="shared" si="48"/>
        <v>0</v>
      </c>
      <c r="AH172" s="38">
        <f t="shared" si="49"/>
        <v>0</v>
      </c>
      <c r="AI172" s="38" t="e">
        <f t="shared" si="45"/>
        <v>#REF!</v>
      </c>
      <c r="AK172" s="60"/>
      <c r="AL172" s="61"/>
    </row>
    <row r="173" spans="1:38" x14ac:dyDescent="0.35">
      <c r="A173" s="26" t="s">
        <v>247</v>
      </c>
      <c r="B173" s="27"/>
      <c r="C173" s="28">
        <v>9998</v>
      </c>
      <c r="D173" s="29" t="s">
        <v>256</v>
      </c>
      <c r="E173" s="30">
        <v>344</v>
      </c>
      <c r="F173" s="31">
        <f>2124075.69146318-91066</f>
        <v>2033009.6914631799</v>
      </c>
      <c r="G173" s="31"/>
      <c r="H173" s="31"/>
      <c r="I173" s="31">
        <f t="shared" si="38"/>
        <v>5909.911893788314</v>
      </c>
      <c r="J173" s="31">
        <v>0</v>
      </c>
      <c r="K173" s="31">
        <v>0</v>
      </c>
      <c r="L173" s="31"/>
      <c r="M173" s="31"/>
      <c r="N173" s="32"/>
      <c r="O173" s="30">
        <v>464</v>
      </c>
      <c r="P173" s="33">
        <v>0</v>
      </c>
      <c r="Q173" s="31">
        <v>2806298.7298717583</v>
      </c>
      <c r="R173" s="31">
        <f t="shared" si="39"/>
        <v>6048.0576074822375</v>
      </c>
      <c r="S173" s="31">
        <v>0</v>
      </c>
      <c r="T173" s="31">
        <v>0</v>
      </c>
      <c r="U173" s="31"/>
      <c r="V173" s="34"/>
      <c r="W173" s="34">
        <f t="shared" si="40"/>
        <v>773289.03840857837</v>
      </c>
      <c r="X173" s="35">
        <f t="shared" si="41"/>
        <v>0.38036662670901178</v>
      </c>
      <c r="Y173" s="36">
        <f t="shared" si="42"/>
        <v>120</v>
      </c>
      <c r="Z173" s="36">
        <f t="shared" si="43"/>
        <v>138.14571369392343</v>
      </c>
      <c r="AA173" s="35">
        <f t="shared" si="44"/>
        <v>2.3375257732543009E-2</v>
      </c>
      <c r="AB173" s="37">
        <v>3.9334691230806129E-2</v>
      </c>
      <c r="AD173" s="38">
        <f t="shared" si="46"/>
        <v>773289.03840857837</v>
      </c>
      <c r="AE173" s="38">
        <f t="shared" si="47"/>
        <v>0</v>
      </c>
      <c r="AF173" s="38" t="e">
        <f>#REF!-#REF!</f>
        <v>#REF!</v>
      </c>
      <c r="AG173" s="38">
        <f t="shared" si="48"/>
        <v>0</v>
      </c>
      <c r="AH173" s="38">
        <f t="shared" si="49"/>
        <v>0</v>
      </c>
      <c r="AI173" s="38" t="e">
        <f t="shared" si="45"/>
        <v>#REF!</v>
      </c>
      <c r="AK173" s="60"/>
      <c r="AL173" s="61"/>
    </row>
    <row r="174" spans="1:38" x14ac:dyDescent="0.35">
      <c r="A174" s="26" t="s">
        <v>247</v>
      </c>
      <c r="B174" s="27"/>
      <c r="C174" s="28">
        <v>4029</v>
      </c>
      <c r="D174" s="29" t="s">
        <v>316</v>
      </c>
      <c r="E174" s="30">
        <v>1401</v>
      </c>
      <c r="F174" s="31">
        <v>8691820.9453616329</v>
      </c>
      <c r="G174" s="31"/>
      <c r="H174" s="31"/>
      <c r="I174" s="31">
        <f t="shared" si="38"/>
        <v>6204.0120951903164</v>
      </c>
      <c r="J174" s="31">
        <v>0</v>
      </c>
      <c r="K174" s="31">
        <v>0</v>
      </c>
      <c r="L174" s="31"/>
      <c r="M174" s="31"/>
      <c r="N174" s="32"/>
      <c r="O174" s="30">
        <v>1451</v>
      </c>
      <c r="P174" s="33">
        <v>0</v>
      </c>
      <c r="Q174" s="31">
        <v>9268693.2130183391</v>
      </c>
      <c r="R174" s="31">
        <f t="shared" si="39"/>
        <v>6387.796838744548</v>
      </c>
      <c r="S174" s="31">
        <v>0</v>
      </c>
      <c r="T174" s="31">
        <v>0</v>
      </c>
      <c r="U174" s="31"/>
      <c r="V174" s="34"/>
      <c r="W174" s="34">
        <f t="shared" si="40"/>
        <v>576872.26765670627</v>
      </c>
      <c r="X174" s="35">
        <f t="shared" si="41"/>
        <v>6.6369552626892592E-2</v>
      </c>
      <c r="Y174" s="36">
        <f t="shared" si="42"/>
        <v>50</v>
      </c>
      <c r="Z174" s="36">
        <f t="shared" si="43"/>
        <v>183.78474355423168</v>
      </c>
      <c r="AA174" s="35">
        <f t="shared" si="44"/>
        <v>2.9623530827206368E-2</v>
      </c>
      <c r="AB174" s="37">
        <v>2.92008435665152E-2</v>
      </c>
      <c r="AD174" s="38">
        <f t="shared" si="46"/>
        <v>576872.26765670627</v>
      </c>
      <c r="AE174" s="38">
        <f t="shared" si="47"/>
        <v>0</v>
      </c>
      <c r="AF174" s="38" t="e">
        <f>#REF!-#REF!</f>
        <v>#REF!</v>
      </c>
      <c r="AG174" s="38">
        <f t="shared" si="48"/>
        <v>0</v>
      </c>
      <c r="AH174" s="38">
        <f t="shared" si="49"/>
        <v>0</v>
      </c>
      <c r="AI174" s="38" t="e">
        <f t="shared" si="45"/>
        <v>#REF!</v>
      </c>
      <c r="AK174" s="60"/>
      <c r="AL174" s="61"/>
    </row>
    <row r="175" spans="1:38" x14ac:dyDescent="0.35">
      <c r="A175" s="26" t="s">
        <v>247</v>
      </c>
      <c r="B175" s="27" t="s">
        <v>257</v>
      </c>
      <c r="C175" s="28">
        <v>4100</v>
      </c>
      <c r="D175" s="39" t="s">
        <v>258</v>
      </c>
      <c r="E175" s="30">
        <v>1564</v>
      </c>
      <c r="F175" s="31">
        <v>9816511.3608517516</v>
      </c>
      <c r="G175" s="31"/>
      <c r="H175" s="31"/>
      <c r="I175" s="31">
        <f t="shared" si="38"/>
        <v>6276.5417908259278</v>
      </c>
      <c r="J175" s="31">
        <v>97084.896067870781</v>
      </c>
      <c r="K175" s="31">
        <v>0</v>
      </c>
      <c r="L175" s="31"/>
      <c r="M175" s="31"/>
      <c r="N175" s="32"/>
      <c r="O175" s="30">
        <v>1608</v>
      </c>
      <c r="P175" s="33">
        <v>0</v>
      </c>
      <c r="Q175" s="31">
        <v>10288625.055947142</v>
      </c>
      <c r="R175" s="31">
        <f t="shared" si="39"/>
        <v>6398.3986666337942</v>
      </c>
      <c r="S175" s="31">
        <v>48683.712709492072</v>
      </c>
      <c r="T175" s="31">
        <v>0</v>
      </c>
      <c r="U175" s="31"/>
      <c r="V175" s="34"/>
      <c r="W175" s="34">
        <f t="shared" si="40"/>
        <v>472113.69509539008</v>
      </c>
      <c r="X175" s="35">
        <f t="shared" si="41"/>
        <v>4.8093836775677801E-2</v>
      </c>
      <c r="Y175" s="36">
        <f t="shared" si="42"/>
        <v>44</v>
      </c>
      <c r="Z175" s="36">
        <f t="shared" si="43"/>
        <v>121.85687580786634</v>
      </c>
      <c r="AA175" s="35">
        <f t="shared" si="44"/>
        <v>1.9414652187288439E-2</v>
      </c>
      <c r="AB175" s="37">
        <v>1.9752825818581954E-2</v>
      </c>
      <c r="AD175" s="38">
        <f t="shared" si="46"/>
        <v>472113.69509539008</v>
      </c>
      <c r="AE175" s="38">
        <f t="shared" si="47"/>
        <v>-48401.183358378708</v>
      </c>
      <c r="AF175" s="38" t="e">
        <f>#REF!-#REF!</f>
        <v>#REF!</v>
      </c>
      <c r="AG175" s="38">
        <f t="shared" si="48"/>
        <v>0</v>
      </c>
      <c r="AH175" s="38">
        <f t="shared" si="49"/>
        <v>0</v>
      </c>
      <c r="AI175" s="38" t="e">
        <f t="shared" si="45"/>
        <v>#REF!</v>
      </c>
      <c r="AK175" s="60"/>
      <c r="AL175" s="61"/>
    </row>
    <row r="176" spans="1:38" x14ac:dyDescent="0.35">
      <c r="A176" s="26" t="s">
        <v>247</v>
      </c>
      <c r="B176" s="27"/>
      <c r="C176" s="28">
        <v>6905</v>
      </c>
      <c r="D176" s="29" t="s">
        <v>259</v>
      </c>
      <c r="E176" s="30">
        <v>870</v>
      </c>
      <c r="F176" s="31">
        <v>5100863.3284010533</v>
      </c>
      <c r="G176" s="31"/>
      <c r="H176" s="31"/>
      <c r="I176" s="31">
        <f t="shared" si="38"/>
        <v>5863.0612970127049</v>
      </c>
      <c r="J176" s="31">
        <v>0</v>
      </c>
      <c r="K176" s="31">
        <v>0</v>
      </c>
      <c r="L176" s="31"/>
      <c r="M176" s="31"/>
      <c r="N176" s="32"/>
      <c r="O176" s="30">
        <v>879</v>
      </c>
      <c r="P176" s="33">
        <v>0</v>
      </c>
      <c r="Q176" s="31">
        <v>5303228.2586418958</v>
      </c>
      <c r="R176" s="31">
        <f t="shared" si="39"/>
        <v>6033.2517163161501</v>
      </c>
      <c r="S176" s="31">
        <v>0</v>
      </c>
      <c r="T176" s="31">
        <v>0</v>
      </c>
      <c r="U176" s="31"/>
      <c r="V176" s="34"/>
      <c r="W176" s="34">
        <f t="shared" si="40"/>
        <v>202364.93024084251</v>
      </c>
      <c r="X176" s="35">
        <f t="shared" si="41"/>
        <v>3.9672682291661543E-2</v>
      </c>
      <c r="Y176" s="36">
        <f t="shared" si="42"/>
        <v>9</v>
      </c>
      <c r="Z176" s="36">
        <f t="shared" si="43"/>
        <v>170.1904193034452</v>
      </c>
      <c r="AA176" s="35">
        <f t="shared" si="44"/>
        <v>2.9027569503692341E-2</v>
      </c>
      <c r="AB176" s="37">
        <v>2.9445321098328536E-2</v>
      </c>
      <c r="AD176" s="38">
        <f t="shared" si="46"/>
        <v>202364.93024084251</v>
      </c>
      <c r="AE176" s="38">
        <f t="shared" si="47"/>
        <v>0</v>
      </c>
      <c r="AF176" s="38" t="e">
        <f>#REF!-#REF!</f>
        <v>#REF!</v>
      </c>
      <c r="AG176" s="38">
        <f t="shared" si="48"/>
        <v>0</v>
      </c>
      <c r="AH176" s="38">
        <f t="shared" si="49"/>
        <v>0</v>
      </c>
      <c r="AI176" s="38" t="e">
        <f t="shared" si="45"/>
        <v>#REF!</v>
      </c>
      <c r="AK176" s="60"/>
      <c r="AL176" s="61"/>
    </row>
    <row r="177" spans="1:38" x14ac:dyDescent="0.35">
      <c r="A177" s="26" t="s">
        <v>247</v>
      </c>
      <c r="B177" s="27"/>
      <c r="C177" s="28">
        <v>4006</v>
      </c>
      <c r="D177" s="39" t="s">
        <v>260</v>
      </c>
      <c r="E177" s="30">
        <v>770</v>
      </c>
      <c r="F177" s="31">
        <v>4877790.8379378766</v>
      </c>
      <c r="G177" s="31"/>
      <c r="H177" s="31"/>
      <c r="I177" s="31">
        <f t="shared" si="38"/>
        <v>6334.7932960232165</v>
      </c>
      <c r="J177" s="31">
        <v>203738.27624437492</v>
      </c>
      <c r="K177" s="31">
        <v>0</v>
      </c>
      <c r="L177" s="31"/>
      <c r="M177" s="31"/>
      <c r="N177" s="32"/>
      <c r="O177" s="30">
        <v>803</v>
      </c>
      <c r="P177" s="33">
        <v>0</v>
      </c>
      <c r="Q177" s="31">
        <v>5180846.0176167758</v>
      </c>
      <c r="R177" s="31">
        <f t="shared" si="39"/>
        <v>6451.8630356373296</v>
      </c>
      <c r="S177" s="31">
        <v>149402.35574534163</v>
      </c>
      <c r="T177" s="31">
        <v>0</v>
      </c>
      <c r="U177" s="31"/>
      <c r="V177" s="34"/>
      <c r="W177" s="34">
        <f t="shared" si="40"/>
        <v>303055.17967889924</v>
      </c>
      <c r="X177" s="35">
        <f t="shared" si="41"/>
        <v>6.212959713685029E-2</v>
      </c>
      <c r="Y177" s="36">
        <f t="shared" si="42"/>
        <v>33</v>
      </c>
      <c r="Z177" s="36">
        <f t="shared" si="43"/>
        <v>117.06973961411313</v>
      </c>
      <c r="AA177" s="35">
        <f t="shared" si="44"/>
        <v>1.8480435610678247E-2</v>
      </c>
      <c r="AB177" s="37">
        <v>1.9502564123675015E-2</v>
      </c>
      <c r="AD177" s="38">
        <f t="shared" si="46"/>
        <v>303055.17967889924</v>
      </c>
      <c r="AE177" s="38">
        <f t="shared" si="47"/>
        <v>-54335.920499033295</v>
      </c>
      <c r="AF177" s="38" t="e">
        <f>#REF!-#REF!</f>
        <v>#REF!</v>
      </c>
      <c r="AG177" s="38">
        <f t="shared" si="48"/>
        <v>0</v>
      </c>
      <c r="AH177" s="38">
        <f t="shared" si="49"/>
        <v>0</v>
      </c>
      <c r="AI177" s="38" t="e">
        <f t="shared" si="45"/>
        <v>#REF!</v>
      </c>
      <c r="AK177" s="60"/>
      <c r="AL177" s="61"/>
    </row>
    <row r="178" spans="1:38" x14ac:dyDescent="0.35">
      <c r="A178" s="26" t="s">
        <v>247</v>
      </c>
      <c r="B178" s="27"/>
      <c r="C178" s="28">
        <v>4004</v>
      </c>
      <c r="D178" s="29" t="s">
        <v>261</v>
      </c>
      <c r="E178" s="30">
        <v>832</v>
      </c>
      <c r="F178" s="31">
        <v>4957779.7550336635</v>
      </c>
      <c r="G178" s="31"/>
      <c r="H178" s="31"/>
      <c r="I178" s="31">
        <f t="shared" si="38"/>
        <v>5958.8698978769989</v>
      </c>
      <c r="J178" s="31">
        <v>0</v>
      </c>
      <c r="K178" s="31">
        <v>0</v>
      </c>
      <c r="L178" s="31"/>
      <c r="M178" s="31"/>
      <c r="N178" s="32"/>
      <c r="O178" s="30">
        <v>823</v>
      </c>
      <c r="P178" s="33">
        <v>0</v>
      </c>
      <c r="Q178" s="31">
        <v>5019333.753230039</v>
      </c>
      <c r="R178" s="31">
        <f t="shared" si="39"/>
        <v>6098.8259456015057</v>
      </c>
      <c r="S178" s="31">
        <v>0</v>
      </c>
      <c r="T178" s="31">
        <v>0</v>
      </c>
      <c r="U178" s="31"/>
      <c r="V178" s="34"/>
      <c r="W178" s="34">
        <f t="shared" si="40"/>
        <v>61553.998196375556</v>
      </c>
      <c r="X178" s="35">
        <f t="shared" si="41"/>
        <v>1.2415637893934184E-2</v>
      </c>
      <c r="Y178" s="36">
        <f t="shared" si="42"/>
        <v>-9</v>
      </c>
      <c r="Z178" s="36">
        <f t="shared" si="43"/>
        <v>139.95604772450679</v>
      </c>
      <c r="AA178" s="35">
        <f t="shared" si="44"/>
        <v>2.3487011819870451E-2</v>
      </c>
      <c r="AB178" s="37">
        <v>2.2789911124117435E-2</v>
      </c>
      <c r="AD178" s="38">
        <f t="shared" si="46"/>
        <v>61553.998196375556</v>
      </c>
      <c r="AE178" s="38">
        <f t="shared" si="47"/>
        <v>0</v>
      </c>
      <c r="AF178" s="38" t="e">
        <f>#REF!-#REF!</f>
        <v>#REF!</v>
      </c>
      <c r="AG178" s="38">
        <f t="shared" si="48"/>
        <v>0</v>
      </c>
      <c r="AH178" s="38">
        <f t="shared" si="49"/>
        <v>0</v>
      </c>
      <c r="AI178" s="38" t="e">
        <f t="shared" si="45"/>
        <v>#REF!</v>
      </c>
      <c r="AK178" s="60"/>
      <c r="AL178" s="61"/>
    </row>
    <row r="179" spans="1:38" x14ac:dyDescent="0.35">
      <c r="A179" s="26" t="s">
        <v>247</v>
      </c>
      <c r="B179" s="27"/>
      <c r="C179" s="28">
        <v>4024</v>
      </c>
      <c r="D179" s="29" t="s">
        <v>262</v>
      </c>
      <c r="E179" s="30">
        <v>603</v>
      </c>
      <c r="F179" s="31">
        <v>3612067.2813336756</v>
      </c>
      <c r="G179" s="31"/>
      <c r="H179" s="31"/>
      <c r="I179" s="31">
        <f t="shared" si="38"/>
        <v>5990.1613289115685</v>
      </c>
      <c r="J179" s="31">
        <v>18449.591730643064</v>
      </c>
      <c r="K179" s="31">
        <v>0</v>
      </c>
      <c r="L179" s="31"/>
      <c r="M179" s="31"/>
      <c r="N179" s="32"/>
      <c r="O179" s="30">
        <v>619</v>
      </c>
      <c r="P179" s="33">
        <v>0</v>
      </c>
      <c r="Q179" s="31">
        <v>3791346.4699573596</v>
      </c>
      <c r="R179" s="31">
        <f t="shared" si="39"/>
        <v>6124.9539094626161</v>
      </c>
      <c r="S179" s="31">
        <v>0</v>
      </c>
      <c r="T179" s="31">
        <v>0</v>
      </c>
      <c r="U179" s="31"/>
      <c r="V179" s="34"/>
      <c r="W179" s="34">
        <f t="shared" si="40"/>
        <v>179279.18862368399</v>
      </c>
      <c r="X179" s="35">
        <f t="shared" si="41"/>
        <v>4.9633402331722198E-2</v>
      </c>
      <c r="Y179" s="36">
        <f t="shared" si="42"/>
        <v>16</v>
      </c>
      <c r="Z179" s="36">
        <f t="shared" si="43"/>
        <v>134.79258055104765</v>
      </c>
      <c r="AA179" s="35">
        <f t="shared" si="44"/>
        <v>2.2502328927347826E-2</v>
      </c>
      <c r="AB179" s="37">
        <v>2.3869067306517389E-2</v>
      </c>
      <c r="AD179" s="38">
        <f t="shared" si="46"/>
        <v>179279.18862368399</v>
      </c>
      <c r="AE179" s="38">
        <f t="shared" si="47"/>
        <v>-18449.591730643064</v>
      </c>
      <c r="AF179" s="38" t="e">
        <f>#REF!-#REF!</f>
        <v>#REF!</v>
      </c>
      <c r="AG179" s="38">
        <f t="shared" si="48"/>
        <v>0</v>
      </c>
      <c r="AH179" s="38">
        <f t="shared" si="49"/>
        <v>0</v>
      </c>
      <c r="AI179" s="38" t="e">
        <f t="shared" si="45"/>
        <v>#REF!</v>
      </c>
      <c r="AK179" s="60"/>
      <c r="AL179" s="61"/>
    </row>
    <row r="180" spans="1:38" x14ac:dyDescent="0.35">
      <c r="A180" s="26" t="s">
        <v>247</v>
      </c>
      <c r="B180" s="27"/>
      <c r="C180" s="28">
        <v>4010</v>
      </c>
      <c r="D180" s="29" t="s">
        <v>263</v>
      </c>
      <c r="E180" s="30">
        <v>601</v>
      </c>
      <c r="F180" s="31">
        <v>3554610.7456400287</v>
      </c>
      <c r="G180" s="31"/>
      <c r="H180" s="31"/>
      <c r="I180" s="31">
        <f t="shared" si="38"/>
        <v>5914.4937531448068</v>
      </c>
      <c r="J180" s="31">
        <v>11703.048537629191</v>
      </c>
      <c r="K180" s="31">
        <v>0</v>
      </c>
      <c r="L180" s="31"/>
      <c r="M180" s="31"/>
      <c r="N180" s="32"/>
      <c r="O180" s="30">
        <v>618</v>
      </c>
      <c r="P180" s="33">
        <v>0</v>
      </c>
      <c r="Q180" s="31">
        <v>3739775.1910089669</v>
      </c>
      <c r="R180" s="31">
        <f t="shared" si="39"/>
        <v>6051.416166681176</v>
      </c>
      <c r="S180" s="31">
        <v>0</v>
      </c>
      <c r="T180" s="31">
        <v>0</v>
      </c>
      <c r="U180" s="31"/>
      <c r="V180" s="34"/>
      <c r="W180" s="34">
        <f t="shared" si="40"/>
        <v>185164.44536893815</v>
      </c>
      <c r="X180" s="35">
        <f t="shared" si="41"/>
        <v>5.2091342377236449E-2</v>
      </c>
      <c r="Y180" s="36">
        <f t="shared" si="42"/>
        <v>17</v>
      </c>
      <c r="Z180" s="36">
        <f t="shared" si="43"/>
        <v>136.92241353636928</v>
      </c>
      <c r="AA180" s="35">
        <f t="shared" si="44"/>
        <v>2.3150318395985359E-2</v>
      </c>
      <c r="AB180" s="37">
        <v>2.4826089349740732E-2</v>
      </c>
      <c r="AD180" s="38">
        <f t="shared" si="46"/>
        <v>185164.44536893815</v>
      </c>
      <c r="AE180" s="38">
        <f t="shared" si="47"/>
        <v>-11703.048537629191</v>
      </c>
      <c r="AF180" s="38" t="e">
        <f>#REF!-#REF!</f>
        <v>#REF!</v>
      </c>
      <c r="AG180" s="38">
        <f t="shared" si="48"/>
        <v>0</v>
      </c>
      <c r="AH180" s="38">
        <f t="shared" si="49"/>
        <v>0</v>
      </c>
      <c r="AI180" s="38" t="e">
        <f t="shared" si="45"/>
        <v>#REF!</v>
      </c>
      <c r="AK180" s="60"/>
      <c r="AL180" s="61"/>
    </row>
    <row r="181" spans="1:38" x14ac:dyDescent="0.35">
      <c r="A181" s="26" t="s">
        <v>247</v>
      </c>
      <c r="B181" s="27"/>
      <c r="C181" s="28">
        <v>9997</v>
      </c>
      <c r="D181" s="39" t="s">
        <v>264</v>
      </c>
      <c r="E181" s="30">
        <v>310</v>
      </c>
      <c r="F181" s="31">
        <f>1898773.847233-9802</f>
        <v>1888971.847233</v>
      </c>
      <c r="G181" s="31"/>
      <c r="H181" s="31"/>
      <c r="I181" s="31">
        <f t="shared" si="38"/>
        <v>6093.4575717193547</v>
      </c>
      <c r="J181" s="31">
        <v>65313.21959401085</v>
      </c>
      <c r="K181" s="31">
        <v>0</v>
      </c>
      <c r="L181" s="31"/>
      <c r="M181" s="31"/>
      <c r="N181" s="32"/>
      <c r="O181" s="30">
        <v>430</v>
      </c>
      <c r="P181" s="33">
        <v>0</v>
      </c>
      <c r="Q181" s="31">
        <v>2622263.2863587094</v>
      </c>
      <c r="R181" s="31">
        <f t="shared" si="39"/>
        <v>6098.2867124621152</v>
      </c>
      <c r="S181" s="31">
        <v>38863.194213037845</v>
      </c>
      <c r="T181" s="31">
        <v>0</v>
      </c>
      <c r="U181" s="31"/>
      <c r="V181" s="34"/>
      <c r="W181" s="34">
        <f t="shared" si="40"/>
        <v>733291.43912570947</v>
      </c>
      <c r="X181" s="35">
        <f t="shared" si="41"/>
        <v>0.38819606560036779</v>
      </c>
      <c r="Y181" s="36">
        <f t="shared" si="42"/>
        <v>120</v>
      </c>
      <c r="Z181" s="36">
        <f t="shared" si="43"/>
        <v>4.8291407427605009</v>
      </c>
      <c r="AA181" s="35">
        <f t="shared" si="44"/>
        <v>7.9251240956756952E-4</v>
      </c>
      <c r="AB181" s="37">
        <v>1.8715796457626777E-2</v>
      </c>
      <c r="AD181" s="38">
        <f t="shared" si="46"/>
        <v>733291.43912570947</v>
      </c>
      <c r="AE181" s="38">
        <f t="shared" si="47"/>
        <v>-26450.025380973006</v>
      </c>
      <c r="AF181" s="38" t="e">
        <f>#REF!-#REF!</f>
        <v>#REF!</v>
      </c>
      <c r="AG181" s="38">
        <f t="shared" si="48"/>
        <v>0</v>
      </c>
      <c r="AH181" s="38">
        <f t="shared" si="49"/>
        <v>0</v>
      </c>
      <c r="AI181" s="38" t="e">
        <f t="shared" si="45"/>
        <v>#REF!</v>
      </c>
      <c r="AK181" s="60"/>
      <c r="AL181" s="61"/>
    </row>
    <row r="182" spans="1:38" x14ac:dyDescent="0.35">
      <c r="A182" s="26" t="s">
        <v>247</v>
      </c>
      <c r="B182" s="27"/>
      <c r="C182" s="28">
        <v>4613</v>
      </c>
      <c r="D182" s="39" t="s">
        <v>265</v>
      </c>
      <c r="E182" s="30">
        <v>631</v>
      </c>
      <c r="F182" s="31">
        <v>3942529.9148504189</v>
      </c>
      <c r="G182" s="31"/>
      <c r="H182" s="31"/>
      <c r="I182" s="31">
        <f t="shared" si="38"/>
        <v>6248.0664260703943</v>
      </c>
      <c r="J182" s="31">
        <v>154918.46662236238</v>
      </c>
      <c r="K182" s="31">
        <v>0</v>
      </c>
      <c r="L182" s="31"/>
      <c r="M182" s="31"/>
      <c r="N182" s="32"/>
      <c r="O182" s="30">
        <v>621</v>
      </c>
      <c r="P182" s="33">
        <v>0</v>
      </c>
      <c r="Q182" s="31">
        <v>3957184.9535613195</v>
      </c>
      <c r="R182" s="31">
        <f t="shared" si="39"/>
        <v>6372.2785081502725</v>
      </c>
      <c r="S182" s="31">
        <v>119504.75315446407</v>
      </c>
      <c r="T182" s="31">
        <v>0</v>
      </c>
      <c r="U182" s="31"/>
      <c r="V182" s="34"/>
      <c r="W182" s="34">
        <f t="shared" si="40"/>
        <v>14655.038710900582</v>
      </c>
      <c r="X182" s="35">
        <f t="shared" si="41"/>
        <v>3.7171661413903934E-3</v>
      </c>
      <c r="Y182" s="36">
        <f t="shared" si="42"/>
        <v>-10</v>
      </c>
      <c r="Z182" s="36">
        <f t="shared" si="43"/>
        <v>124.2120820798782</v>
      </c>
      <c r="AA182" s="35">
        <f t="shared" si="44"/>
        <v>1.9880083470559251E-2</v>
      </c>
      <c r="AB182" s="37">
        <v>1.9384560621630298E-2</v>
      </c>
      <c r="AD182" s="38">
        <f t="shared" si="46"/>
        <v>14655.038710900582</v>
      </c>
      <c r="AE182" s="38">
        <f t="shared" si="47"/>
        <v>-35413.713467898313</v>
      </c>
      <c r="AF182" s="38" t="e">
        <f>#REF!-#REF!</f>
        <v>#REF!</v>
      </c>
      <c r="AG182" s="38">
        <f t="shared" si="48"/>
        <v>0</v>
      </c>
      <c r="AH182" s="38">
        <f t="shared" si="49"/>
        <v>0</v>
      </c>
      <c r="AI182" s="38" t="e">
        <f t="shared" si="45"/>
        <v>#REF!</v>
      </c>
      <c r="AK182" s="60"/>
      <c r="AL182" s="61"/>
    </row>
    <row r="183" spans="1:38" x14ac:dyDescent="0.35">
      <c r="A183" s="26" t="s">
        <v>247</v>
      </c>
      <c r="B183" s="27"/>
      <c r="C183" s="28">
        <v>4101</v>
      </c>
      <c r="D183" s="29" t="s">
        <v>317</v>
      </c>
      <c r="E183" s="30">
        <v>1505</v>
      </c>
      <c r="F183" s="31">
        <v>9539639.9687927943</v>
      </c>
      <c r="G183" s="31"/>
      <c r="H183" s="31"/>
      <c r="I183" s="31">
        <f t="shared" si="38"/>
        <v>6338.6312085001955</v>
      </c>
      <c r="J183" s="31">
        <v>0</v>
      </c>
      <c r="K183" s="31">
        <v>0</v>
      </c>
      <c r="L183" s="31"/>
      <c r="M183" s="31"/>
      <c r="N183" s="32"/>
      <c r="O183" s="30">
        <v>1503</v>
      </c>
      <c r="P183" s="33">
        <v>0</v>
      </c>
      <c r="Q183" s="31">
        <v>9825923.140351383</v>
      </c>
      <c r="R183" s="31">
        <f t="shared" si="39"/>
        <v>6537.5403462085051</v>
      </c>
      <c r="S183" s="31">
        <v>0</v>
      </c>
      <c r="T183" s="31">
        <v>0</v>
      </c>
      <c r="U183" s="31"/>
      <c r="V183" s="34"/>
      <c r="W183" s="34">
        <f t="shared" si="40"/>
        <v>286283.17155858874</v>
      </c>
      <c r="X183" s="35">
        <f t="shared" si="41"/>
        <v>3.0009850738089927E-2</v>
      </c>
      <c r="Y183" s="36">
        <f t="shared" si="42"/>
        <v>-2</v>
      </c>
      <c r="Z183" s="36">
        <f t="shared" si="43"/>
        <v>198.90913770830957</v>
      </c>
      <c r="AA183" s="35">
        <f t="shared" si="44"/>
        <v>3.1380455995226431E-2</v>
      </c>
      <c r="AB183" s="37">
        <v>3.1072877166823609E-2</v>
      </c>
      <c r="AD183" s="38">
        <f t="shared" si="46"/>
        <v>286283.17155858874</v>
      </c>
      <c r="AE183" s="38">
        <f t="shared" si="47"/>
        <v>0</v>
      </c>
      <c r="AF183" s="38" t="e">
        <f>#REF!-#REF!</f>
        <v>#REF!</v>
      </c>
      <c r="AG183" s="38">
        <f t="shared" si="48"/>
        <v>0</v>
      </c>
      <c r="AH183" s="38">
        <f t="shared" si="49"/>
        <v>0</v>
      </c>
      <c r="AI183" s="38" t="e">
        <f t="shared" si="45"/>
        <v>#REF!</v>
      </c>
      <c r="AK183" s="60"/>
      <c r="AL183" s="61"/>
    </row>
    <row r="184" spans="1:38" x14ac:dyDescent="0.35">
      <c r="A184" s="26" t="s">
        <v>247</v>
      </c>
      <c r="B184" s="27" t="s">
        <v>266</v>
      </c>
      <c r="C184" s="28">
        <v>5401</v>
      </c>
      <c r="D184" s="29" t="s">
        <v>267</v>
      </c>
      <c r="E184" s="30">
        <v>1386</v>
      </c>
      <c r="F184" s="31">
        <v>8538127.2276745532</v>
      </c>
      <c r="G184" s="31"/>
      <c r="H184" s="31"/>
      <c r="I184" s="31">
        <f t="shared" si="38"/>
        <v>6160.2649550321448</v>
      </c>
      <c r="J184" s="31">
        <v>0</v>
      </c>
      <c r="K184" s="31">
        <v>0</v>
      </c>
      <c r="L184" s="31"/>
      <c r="M184" s="31"/>
      <c r="N184" s="32"/>
      <c r="O184" s="30">
        <v>1415</v>
      </c>
      <c r="P184" s="33">
        <v>0</v>
      </c>
      <c r="Q184" s="31">
        <v>8970685.395325534</v>
      </c>
      <c r="R184" s="31">
        <f t="shared" si="39"/>
        <v>6339.7069931629212</v>
      </c>
      <c r="S184" s="31">
        <v>0</v>
      </c>
      <c r="T184" s="31">
        <v>0</v>
      </c>
      <c r="U184" s="31"/>
      <c r="V184" s="34"/>
      <c r="W184" s="34">
        <f t="shared" si="40"/>
        <v>432558.16765098087</v>
      </c>
      <c r="X184" s="35">
        <f t="shared" si="41"/>
        <v>5.0661949174162446E-2</v>
      </c>
      <c r="Y184" s="36">
        <f t="shared" si="42"/>
        <v>29</v>
      </c>
      <c r="Z184" s="36">
        <f t="shared" si="43"/>
        <v>179.44203813077638</v>
      </c>
      <c r="AA184" s="35">
        <f t="shared" si="44"/>
        <v>2.912894809568134E-2</v>
      </c>
      <c r="AB184" s="37">
        <v>2.8064455560424584E-2</v>
      </c>
      <c r="AD184" s="38">
        <f t="shared" si="46"/>
        <v>432558.16765098087</v>
      </c>
      <c r="AE184" s="38">
        <f t="shared" si="47"/>
        <v>0</v>
      </c>
      <c r="AF184" s="38" t="e">
        <f>#REF!-#REF!</f>
        <v>#REF!</v>
      </c>
      <c r="AG184" s="38">
        <f t="shared" si="48"/>
        <v>0</v>
      </c>
      <c r="AH184" s="38">
        <f t="shared" si="49"/>
        <v>0</v>
      </c>
      <c r="AI184" s="38" t="e">
        <f t="shared" si="45"/>
        <v>#REF!</v>
      </c>
      <c r="AK184" s="60"/>
      <c r="AL184" s="61"/>
    </row>
    <row r="185" spans="1:38" x14ac:dyDescent="0.35">
      <c r="A185" s="26" t="s">
        <v>247</v>
      </c>
      <c r="B185" s="27"/>
      <c r="C185" s="28">
        <v>4502</v>
      </c>
      <c r="D185" s="29" t="s">
        <v>268</v>
      </c>
      <c r="E185" s="30">
        <v>1487</v>
      </c>
      <c r="F185" s="31">
        <v>8052105</v>
      </c>
      <c r="G185" s="31"/>
      <c r="H185" s="31"/>
      <c r="I185" s="31">
        <f t="shared" si="38"/>
        <v>5415</v>
      </c>
      <c r="J185" s="31">
        <v>0</v>
      </c>
      <c r="K185" s="31">
        <v>534367.78533559525</v>
      </c>
      <c r="L185" s="31"/>
      <c r="M185" s="31"/>
      <c r="N185" s="32"/>
      <c r="O185" s="30">
        <v>1531</v>
      </c>
      <c r="P185" s="33">
        <v>0</v>
      </c>
      <c r="Q185" s="31">
        <v>8458775</v>
      </c>
      <c r="R185" s="31">
        <f t="shared" si="39"/>
        <v>5525</v>
      </c>
      <c r="S185" s="31">
        <v>0</v>
      </c>
      <c r="T185" s="31">
        <v>489173.79710537789</v>
      </c>
      <c r="U185" s="31"/>
      <c r="V185" s="34"/>
      <c r="W185" s="34">
        <f t="shared" si="40"/>
        <v>406670</v>
      </c>
      <c r="X185" s="35">
        <f t="shared" si="41"/>
        <v>5.0504805886162796E-2</v>
      </c>
      <c r="Y185" s="36">
        <f t="shared" si="42"/>
        <v>44</v>
      </c>
      <c r="Z185" s="36">
        <f t="shared" si="43"/>
        <v>110</v>
      </c>
      <c r="AA185" s="35">
        <f t="shared" si="44"/>
        <v>2.031394275161591E-2</v>
      </c>
      <c r="AB185" s="37">
        <v>2.031394275161591E-2</v>
      </c>
      <c r="AD185" s="38">
        <f t="shared" si="46"/>
        <v>406670</v>
      </c>
      <c r="AE185" s="38">
        <f t="shared" si="47"/>
        <v>0</v>
      </c>
      <c r="AF185" s="38" t="e">
        <f>#REF!-#REF!</f>
        <v>#REF!</v>
      </c>
      <c r="AG185" s="38">
        <f t="shared" si="48"/>
        <v>0</v>
      </c>
      <c r="AH185" s="38">
        <f t="shared" si="49"/>
        <v>-45193.988230217365</v>
      </c>
      <c r="AI185" s="38" t="e">
        <f t="shared" si="45"/>
        <v>#REF!</v>
      </c>
      <c r="AK185" s="60"/>
      <c r="AL185" s="61"/>
    </row>
    <row r="186" spans="1:38" x14ac:dyDescent="0.35">
      <c r="A186" s="26" t="s">
        <v>247</v>
      </c>
      <c r="B186" s="27"/>
      <c r="C186" s="28">
        <v>4616</v>
      </c>
      <c r="D186" s="29" t="s">
        <v>269</v>
      </c>
      <c r="E186" s="30">
        <v>1323</v>
      </c>
      <c r="F186" s="31">
        <v>7531975.5010858439</v>
      </c>
      <c r="G186" s="31"/>
      <c r="H186" s="31"/>
      <c r="I186" s="31">
        <f t="shared" si="38"/>
        <v>5693.1031754239184</v>
      </c>
      <c r="J186" s="31">
        <v>0</v>
      </c>
      <c r="K186" s="31">
        <v>0</v>
      </c>
      <c r="L186" s="31"/>
      <c r="M186" s="31"/>
      <c r="N186" s="32"/>
      <c r="O186" s="30">
        <v>1396</v>
      </c>
      <c r="P186" s="33">
        <v>0</v>
      </c>
      <c r="Q186" s="31">
        <v>8168481.5995398378</v>
      </c>
      <c r="R186" s="31">
        <f t="shared" si="39"/>
        <v>5851.3478506732363</v>
      </c>
      <c r="S186" s="31">
        <v>0</v>
      </c>
      <c r="T186" s="31">
        <v>0</v>
      </c>
      <c r="U186" s="31"/>
      <c r="V186" s="34"/>
      <c r="W186" s="34">
        <f t="shared" si="40"/>
        <v>636506.09845399391</v>
      </c>
      <c r="X186" s="35">
        <f t="shared" si="41"/>
        <v>8.4507191820025529E-2</v>
      </c>
      <c r="Y186" s="36">
        <f t="shared" si="42"/>
        <v>73</v>
      </c>
      <c r="Z186" s="36">
        <f t="shared" si="43"/>
        <v>158.24467524931788</v>
      </c>
      <c r="AA186" s="35">
        <f t="shared" si="44"/>
        <v>2.7795855858089968E-2</v>
      </c>
      <c r="AB186" s="37">
        <v>2.7807969292524826E-2</v>
      </c>
      <c r="AD186" s="38">
        <f t="shared" si="46"/>
        <v>636506.09845399391</v>
      </c>
      <c r="AE186" s="38">
        <f t="shared" si="47"/>
        <v>0</v>
      </c>
      <c r="AF186" s="38" t="e">
        <f>#REF!-#REF!</f>
        <v>#REF!</v>
      </c>
      <c r="AG186" s="38">
        <f t="shared" si="48"/>
        <v>0</v>
      </c>
      <c r="AH186" s="38">
        <f t="shared" si="49"/>
        <v>0</v>
      </c>
      <c r="AI186" s="38" t="e">
        <f t="shared" si="45"/>
        <v>#REF!</v>
      </c>
      <c r="AK186" s="60"/>
      <c r="AL186" s="61"/>
    </row>
    <row r="187" spans="1:38" x14ac:dyDescent="0.35">
      <c r="A187" s="26" t="s">
        <v>247</v>
      </c>
      <c r="B187" s="27"/>
      <c r="C187" s="28">
        <v>4027</v>
      </c>
      <c r="D187" s="29" t="s">
        <v>270</v>
      </c>
      <c r="E187" s="30">
        <v>840</v>
      </c>
      <c r="F187" s="31">
        <v>5451058.7702622144</v>
      </c>
      <c r="G187" s="31"/>
      <c r="H187" s="31"/>
      <c r="I187" s="31">
        <f t="shared" si="38"/>
        <v>6489.3556788835886</v>
      </c>
      <c r="J187" s="31">
        <v>32175.472821827978</v>
      </c>
      <c r="K187" s="31">
        <v>0</v>
      </c>
      <c r="L187" s="31"/>
      <c r="M187" s="31"/>
      <c r="N187" s="32"/>
      <c r="O187" s="30">
        <v>820</v>
      </c>
      <c r="P187" s="33">
        <v>0</v>
      </c>
      <c r="Q187" s="31">
        <v>5462676.4496471565</v>
      </c>
      <c r="R187" s="31">
        <f t="shared" si="39"/>
        <v>6661.8005483501911</v>
      </c>
      <c r="S187" s="31">
        <v>0</v>
      </c>
      <c r="T187" s="31">
        <v>0</v>
      </c>
      <c r="U187" s="31"/>
      <c r="V187" s="34"/>
      <c r="W187" s="34">
        <f t="shared" si="40"/>
        <v>11617.679384942167</v>
      </c>
      <c r="X187" s="35">
        <f t="shared" si="41"/>
        <v>2.1312702494278302E-3</v>
      </c>
      <c r="Y187" s="36">
        <f t="shared" si="42"/>
        <v>-20</v>
      </c>
      <c r="Z187" s="36">
        <f t="shared" si="43"/>
        <v>172.44486946660254</v>
      </c>
      <c r="AA187" s="35">
        <f t="shared" si="44"/>
        <v>2.6573496353072379E-2</v>
      </c>
      <c r="AB187" s="37">
        <v>2.6494644725183703E-2</v>
      </c>
      <c r="AD187" s="38">
        <f t="shared" si="46"/>
        <v>11617.679384942167</v>
      </c>
      <c r="AE187" s="38">
        <f t="shared" si="47"/>
        <v>-32175.472821827978</v>
      </c>
      <c r="AF187" s="38" t="e">
        <f>#REF!-#REF!</f>
        <v>#REF!</v>
      </c>
      <c r="AG187" s="38">
        <f t="shared" si="48"/>
        <v>0</v>
      </c>
      <c r="AH187" s="38">
        <f t="shared" si="49"/>
        <v>0</v>
      </c>
      <c r="AI187" s="38" t="e">
        <f t="shared" si="45"/>
        <v>#REF!</v>
      </c>
      <c r="AK187" s="60"/>
      <c r="AL187" s="61"/>
    </row>
    <row r="188" spans="1:38" x14ac:dyDescent="0.35">
      <c r="A188" s="26" t="s">
        <v>247</v>
      </c>
      <c r="B188" s="27"/>
      <c r="C188" s="28">
        <v>4019</v>
      </c>
      <c r="D188" s="29" t="s">
        <v>271</v>
      </c>
      <c r="E188" s="30">
        <v>818</v>
      </c>
      <c r="F188" s="31">
        <v>5230465.3518965682</v>
      </c>
      <c r="G188" s="31"/>
      <c r="H188" s="31"/>
      <c r="I188" s="31">
        <f t="shared" si="38"/>
        <v>6394.2119216339461</v>
      </c>
      <c r="J188" s="31">
        <v>0</v>
      </c>
      <c r="K188" s="31">
        <v>0</v>
      </c>
      <c r="L188" s="31"/>
      <c r="M188" s="31"/>
      <c r="N188" s="32"/>
      <c r="O188" s="30">
        <v>833</v>
      </c>
      <c r="P188" s="33">
        <v>0</v>
      </c>
      <c r="Q188" s="31">
        <v>5461579.1821305621</v>
      </c>
      <c r="R188" s="31">
        <f t="shared" si="39"/>
        <v>6556.5176256069171</v>
      </c>
      <c r="S188" s="31">
        <v>0</v>
      </c>
      <c r="T188" s="31">
        <v>0</v>
      </c>
      <c r="U188" s="31"/>
      <c r="V188" s="34"/>
      <c r="W188" s="34">
        <f t="shared" si="40"/>
        <v>231113.83023399394</v>
      </c>
      <c r="X188" s="35">
        <f t="shared" si="41"/>
        <v>4.4186093336836985E-2</v>
      </c>
      <c r="Y188" s="36">
        <f t="shared" si="42"/>
        <v>15</v>
      </c>
      <c r="Z188" s="36">
        <f t="shared" si="43"/>
        <v>162.30570397297106</v>
      </c>
      <c r="AA188" s="35">
        <f t="shared" si="44"/>
        <v>2.5383222508442715E-2</v>
      </c>
      <c r="AB188" s="37">
        <v>2.7202590145036787E-2</v>
      </c>
      <c r="AD188" s="38">
        <f t="shared" si="46"/>
        <v>231113.83023399394</v>
      </c>
      <c r="AE188" s="38">
        <f t="shared" si="47"/>
        <v>0</v>
      </c>
      <c r="AF188" s="38" t="e">
        <f>#REF!-#REF!</f>
        <v>#REF!</v>
      </c>
      <c r="AG188" s="38">
        <f t="shared" si="48"/>
        <v>0</v>
      </c>
      <c r="AH188" s="38">
        <f t="shared" si="49"/>
        <v>0</v>
      </c>
      <c r="AI188" s="38" t="e">
        <f t="shared" si="45"/>
        <v>#REF!</v>
      </c>
      <c r="AK188" s="60"/>
      <c r="AL188" s="61"/>
    </row>
    <row r="189" spans="1:38" x14ac:dyDescent="0.35">
      <c r="A189" s="26" t="s">
        <v>247</v>
      </c>
      <c r="B189" s="27"/>
      <c r="C189" s="28">
        <v>4013</v>
      </c>
      <c r="D189" s="29" t="s">
        <v>272</v>
      </c>
      <c r="E189" s="30">
        <v>370</v>
      </c>
      <c r="F189" s="31">
        <v>2465056.3400855539</v>
      </c>
      <c r="G189" s="31"/>
      <c r="H189" s="31"/>
      <c r="I189" s="31">
        <f t="shared" si="38"/>
        <v>6662.3144326636593</v>
      </c>
      <c r="J189" s="31">
        <v>0</v>
      </c>
      <c r="K189" s="31">
        <v>0</v>
      </c>
      <c r="L189" s="31"/>
      <c r="M189" s="31"/>
      <c r="N189" s="32"/>
      <c r="O189" s="30">
        <v>375</v>
      </c>
      <c r="P189" s="33">
        <v>0</v>
      </c>
      <c r="Q189" s="31">
        <v>2569066.1484692409</v>
      </c>
      <c r="R189" s="31">
        <f t="shared" si="39"/>
        <v>6850.8430625846422</v>
      </c>
      <c r="S189" s="31">
        <v>0</v>
      </c>
      <c r="T189" s="31">
        <v>0</v>
      </c>
      <c r="U189" s="31"/>
      <c r="V189" s="34"/>
      <c r="W189" s="34">
        <f t="shared" si="40"/>
        <v>104009.80838368693</v>
      </c>
      <c r="X189" s="35">
        <f t="shared" si="41"/>
        <v>4.2193684051893499E-2</v>
      </c>
      <c r="Y189" s="36">
        <f t="shared" si="42"/>
        <v>5</v>
      </c>
      <c r="Z189" s="36">
        <f t="shared" si="43"/>
        <v>188.52862992098289</v>
      </c>
      <c r="AA189" s="35">
        <f t="shared" si="44"/>
        <v>2.8297768264534895E-2</v>
      </c>
      <c r="AB189" s="37">
        <v>2.8723389845025871E-2</v>
      </c>
      <c r="AD189" s="38">
        <f t="shared" si="46"/>
        <v>104009.80838368693</v>
      </c>
      <c r="AE189" s="38">
        <f t="shared" si="47"/>
        <v>0</v>
      </c>
      <c r="AF189" s="38" t="e">
        <f>#REF!-#REF!</f>
        <v>#REF!</v>
      </c>
      <c r="AG189" s="38">
        <f t="shared" si="48"/>
        <v>0</v>
      </c>
      <c r="AH189" s="38">
        <f t="shared" si="49"/>
        <v>0</v>
      </c>
      <c r="AI189" s="38" t="e">
        <f t="shared" si="45"/>
        <v>#REF!</v>
      </c>
      <c r="AK189" s="60"/>
      <c r="AL189" s="61"/>
    </row>
    <row r="190" spans="1:38" x14ac:dyDescent="0.35">
      <c r="A190" s="26" t="s">
        <v>247</v>
      </c>
      <c r="B190" s="27" t="s">
        <v>273</v>
      </c>
      <c r="C190" s="28">
        <v>4112</v>
      </c>
      <c r="D190" s="29" t="s">
        <v>274</v>
      </c>
      <c r="E190" s="30">
        <v>1003</v>
      </c>
      <c r="F190" s="31">
        <v>5523601.6240948969</v>
      </c>
      <c r="G190" s="31"/>
      <c r="H190" s="31"/>
      <c r="I190" s="31">
        <f t="shared" si="38"/>
        <v>5507.0803829460592</v>
      </c>
      <c r="J190" s="31">
        <v>0</v>
      </c>
      <c r="K190" s="31">
        <v>0</v>
      </c>
      <c r="L190" s="31"/>
      <c r="M190" s="31"/>
      <c r="N190" s="32"/>
      <c r="O190" s="30">
        <v>1037</v>
      </c>
      <c r="P190" s="33">
        <v>0</v>
      </c>
      <c r="Q190" s="31">
        <v>5909966.2331262054</v>
      </c>
      <c r="R190" s="31">
        <f t="shared" si="39"/>
        <v>5699.0995497841905</v>
      </c>
      <c r="S190" s="31">
        <v>0</v>
      </c>
      <c r="T190" s="31">
        <v>0</v>
      </c>
      <c r="U190" s="31"/>
      <c r="V190" s="34"/>
      <c r="W190" s="34">
        <f t="shared" si="40"/>
        <v>386364.60903130844</v>
      </c>
      <c r="X190" s="35">
        <f t="shared" si="41"/>
        <v>6.9947949784415986E-2</v>
      </c>
      <c r="Y190" s="36">
        <f t="shared" si="42"/>
        <v>34</v>
      </c>
      <c r="Z190" s="36">
        <f t="shared" si="43"/>
        <v>192.01916683813124</v>
      </c>
      <c r="AA190" s="35">
        <f t="shared" si="44"/>
        <v>3.4867689135746449E-2</v>
      </c>
      <c r="AB190" s="37">
        <v>3.3228320529660405E-2</v>
      </c>
      <c r="AD190" s="38">
        <f t="shared" si="46"/>
        <v>386364.60903130844</v>
      </c>
      <c r="AE190" s="38">
        <f t="shared" si="47"/>
        <v>0</v>
      </c>
      <c r="AF190" s="38" t="e">
        <f>#REF!-#REF!</f>
        <v>#REF!</v>
      </c>
      <c r="AG190" s="38">
        <f t="shared" si="48"/>
        <v>0</v>
      </c>
      <c r="AH190" s="38">
        <f t="shared" si="49"/>
        <v>0</v>
      </c>
      <c r="AI190" s="38" t="e">
        <f t="shared" si="45"/>
        <v>#REF!</v>
      </c>
      <c r="AK190" s="60"/>
      <c r="AL190" s="61"/>
    </row>
    <row r="191" spans="1:38" x14ac:dyDescent="0.35">
      <c r="A191" s="26" t="s">
        <v>247</v>
      </c>
      <c r="B191" s="27"/>
      <c r="C191" s="28">
        <v>4039</v>
      </c>
      <c r="D191" s="29" t="s">
        <v>318</v>
      </c>
      <c r="E191" s="30">
        <v>882</v>
      </c>
      <c r="F191" s="31">
        <v>5229588.2993060974</v>
      </c>
      <c r="G191" s="31"/>
      <c r="H191" s="31"/>
      <c r="I191" s="31">
        <f t="shared" si="38"/>
        <v>5929.2384345874125</v>
      </c>
      <c r="J191" s="31">
        <v>0</v>
      </c>
      <c r="K191" s="31">
        <v>0</v>
      </c>
      <c r="L191" s="31"/>
      <c r="M191" s="31"/>
      <c r="N191" s="32"/>
      <c r="O191" s="30">
        <v>895</v>
      </c>
      <c r="P191" s="33">
        <v>0</v>
      </c>
      <c r="Q191" s="31">
        <v>5457654.084875254</v>
      </c>
      <c r="R191" s="31">
        <f t="shared" si="39"/>
        <v>6097.937525000284</v>
      </c>
      <c r="S191" s="31">
        <v>0</v>
      </c>
      <c r="T191" s="31">
        <v>0</v>
      </c>
      <c r="U191" s="31"/>
      <c r="V191" s="34"/>
      <c r="W191" s="34">
        <f t="shared" si="40"/>
        <v>228065.78556915652</v>
      </c>
      <c r="X191" s="35">
        <f t="shared" si="41"/>
        <v>4.3610657764286742E-2</v>
      </c>
      <c r="Y191" s="36">
        <f t="shared" si="42"/>
        <v>13</v>
      </c>
      <c r="Z191" s="36">
        <f t="shared" si="43"/>
        <v>168.69909041287156</v>
      </c>
      <c r="AA191" s="35">
        <f t="shared" si="44"/>
        <v>2.8452067204582043E-2</v>
      </c>
      <c r="AB191" s="37">
        <v>2.836722218897858E-2</v>
      </c>
      <c r="AD191" s="38">
        <f t="shared" si="46"/>
        <v>228065.78556915652</v>
      </c>
      <c r="AE191" s="38">
        <f t="shared" si="47"/>
        <v>0</v>
      </c>
      <c r="AF191" s="38" t="e">
        <f>#REF!-#REF!</f>
        <v>#REF!</v>
      </c>
      <c r="AG191" s="38">
        <f t="shared" si="48"/>
        <v>0</v>
      </c>
      <c r="AH191" s="38">
        <f t="shared" si="49"/>
        <v>0</v>
      </c>
      <c r="AI191" s="38" t="e">
        <f t="shared" si="45"/>
        <v>#REF!</v>
      </c>
      <c r="AK191" s="60"/>
      <c r="AL191" s="61"/>
    </row>
    <row r="192" spans="1:38" x14ac:dyDescent="0.35">
      <c r="A192" s="26" t="s">
        <v>247</v>
      </c>
      <c r="B192" s="27" t="s">
        <v>275</v>
      </c>
      <c r="C192" s="28">
        <v>4023</v>
      </c>
      <c r="D192" s="29" t="s">
        <v>276</v>
      </c>
      <c r="E192" s="30">
        <v>1464</v>
      </c>
      <c r="F192" s="31">
        <v>8474992.7857955787</v>
      </c>
      <c r="G192" s="31"/>
      <c r="H192" s="31"/>
      <c r="I192" s="31">
        <f t="shared" si="38"/>
        <v>5788.929498494248</v>
      </c>
      <c r="J192" s="31">
        <v>0</v>
      </c>
      <c r="K192" s="31">
        <v>0</v>
      </c>
      <c r="L192" s="31"/>
      <c r="M192" s="31"/>
      <c r="N192" s="32"/>
      <c r="O192" s="30">
        <v>1453</v>
      </c>
      <c r="P192" s="33">
        <v>0</v>
      </c>
      <c r="Q192" s="31">
        <v>8647362.4933163915</v>
      </c>
      <c r="R192" s="31">
        <f t="shared" si="39"/>
        <v>5951.3850607821005</v>
      </c>
      <c r="S192" s="31">
        <v>0</v>
      </c>
      <c r="T192" s="31">
        <v>0</v>
      </c>
      <c r="U192" s="31"/>
      <c r="V192" s="34"/>
      <c r="W192" s="34">
        <f t="shared" si="40"/>
        <v>172369.70752081275</v>
      </c>
      <c r="X192" s="35">
        <f t="shared" si="41"/>
        <v>2.0338625869948945E-2</v>
      </c>
      <c r="Y192" s="36">
        <f t="shared" si="42"/>
        <v>-11</v>
      </c>
      <c r="Z192" s="36">
        <f>R192-I192</f>
        <v>162.45556228785244</v>
      </c>
      <c r="AA192" s="35">
        <f t="shared" si="44"/>
        <v>2.8063144028634079E-2</v>
      </c>
      <c r="AB192" s="37">
        <v>2.8198042806500734E-2</v>
      </c>
      <c r="AD192" s="38">
        <f t="shared" si="46"/>
        <v>172369.70752081275</v>
      </c>
      <c r="AE192" s="38">
        <f t="shared" si="47"/>
        <v>0</v>
      </c>
      <c r="AF192" s="38" t="e">
        <f>#REF!-#REF!</f>
        <v>#REF!</v>
      </c>
      <c r="AG192" s="38">
        <f t="shared" si="48"/>
        <v>0</v>
      </c>
      <c r="AH192" s="38">
        <f t="shared" si="49"/>
        <v>0</v>
      </c>
      <c r="AI192" s="38" t="e">
        <f t="shared" si="45"/>
        <v>#REF!</v>
      </c>
      <c r="AK192" s="60"/>
      <c r="AL192" s="61"/>
    </row>
    <row r="193" spans="1:38" x14ac:dyDescent="0.35">
      <c r="A193" s="26" t="s">
        <v>247</v>
      </c>
      <c r="B193" s="27" t="s">
        <v>277</v>
      </c>
      <c r="C193" s="28">
        <v>4610</v>
      </c>
      <c r="D193" s="29" t="s">
        <v>278</v>
      </c>
      <c r="E193" s="30">
        <v>782</v>
      </c>
      <c r="F193" s="31">
        <v>4747507.0742866695</v>
      </c>
      <c r="G193" s="31"/>
      <c r="H193" s="31"/>
      <c r="I193" s="31">
        <f t="shared" si="38"/>
        <v>6070.9809134100633</v>
      </c>
      <c r="J193" s="31">
        <v>0</v>
      </c>
      <c r="K193" s="31">
        <v>0</v>
      </c>
      <c r="L193" s="31"/>
      <c r="M193" s="31"/>
      <c r="N193" s="32"/>
      <c r="O193" s="30">
        <v>771</v>
      </c>
      <c r="P193" s="33">
        <v>0</v>
      </c>
      <c r="Q193" s="31">
        <v>4812558.8511140719</v>
      </c>
      <c r="R193" s="31">
        <f t="shared" si="39"/>
        <v>6241.9699755046331</v>
      </c>
      <c r="S193" s="31">
        <v>0</v>
      </c>
      <c r="T193" s="31">
        <v>0</v>
      </c>
      <c r="U193" s="31"/>
      <c r="V193" s="34"/>
      <c r="W193" s="34">
        <f t="shared" si="40"/>
        <v>65051.776827402413</v>
      </c>
      <c r="X193" s="35">
        <f t="shared" si="41"/>
        <v>1.3702302241893172E-2</v>
      </c>
      <c r="Y193" s="36">
        <f>O193-E193</f>
        <v>-11</v>
      </c>
      <c r="Z193" s="36">
        <f t="shared" si="43"/>
        <v>170.98906209456982</v>
      </c>
      <c r="AA193" s="35">
        <f t="shared" si="44"/>
        <v>2.8164981002802403E-2</v>
      </c>
      <c r="AB193" s="37">
        <v>2.971139913512344E-2</v>
      </c>
      <c r="AD193" s="38">
        <f t="shared" si="46"/>
        <v>65051.776827402413</v>
      </c>
      <c r="AE193" s="38">
        <f t="shared" si="47"/>
        <v>0</v>
      </c>
      <c r="AF193" s="38" t="e">
        <f>#REF!-#REF!</f>
        <v>#REF!</v>
      </c>
      <c r="AG193" s="38">
        <f t="shared" si="48"/>
        <v>0</v>
      </c>
      <c r="AH193" s="38">
        <f t="shared" si="49"/>
        <v>0</v>
      </c>
      <c r="AI193" s="38" t="e">
        <f t="shared" si="45"/>
        <v>#REF!</v>
      </c>
      <c r="AK193" s="60"/>
      <c r="AL193" s="61"/>
    </row>
    <row r="194" spans="1:38" x14ac:dyDescent="0.35">
      <c r="A194" s="26" t="s">
        <v>247</v>
      </c>
      <c r="B194" s="27" t="s">
        <v>279</v>
      </c>
      <c r="C194" s="28">
        <v>4074</v>
      </c>
      <c r="D194" s="29" t="s">
        <v>280</v>
      </c>
      <c r="E194" s="30">
        <v>1242</v>
      </c>
      <c r="F194" s="31">
        <v>7102678.946227219</v>
      </c>
      <c r="G194" s="31"/>
      <c r="H194" s="31"/>
      <c r="I194" s="31">
        <f t="shared" si="38"/>
        <v>5718.7431129043634</v>
      </c>
      <c r="J194" s="31">
        <v>0</v>
      </c>
      <c r="K194" s="31">
        <v>0</v>
      </c>
      <c r="L194" s="31"/>
      <c r="M194" s="31"/>
      <c r="N194" s="32"/>
      <c r="O194" s="30">
        <v>1247</v>
      </c>
      <c r="P194" s="33">
        <v>0</v>
      </c>
      <c r="Q194" s="31">
        <v>7340708.7126355823</v>
      </c>
      <c r="R194" s="31">
        <f t="shared" si="39"/>
        <v>5886.695038200146</v>
      </c>
      <c r="S194" s="31">
        <v>0</v>
      </c>
      <c r="T194" s="31">
        <v>0</v>
      </c>
      <c r="U194" s="31"/>
      <c r="V194" s="34"/>
      <c r="W194" s="34">
        <f t="shared" si="40"/>
        <v>238029.76640836336</v>
      </c>
      <c r="X194" s="35">
        <f t="shared" si="41"/>
        <v>3.3512674331816594E-2</v>
      </c>
      <c r="Y194" s="36">
        <f t="shared" si="42"/>
        <v>5</v>
      </c>
      <c r="Z194" s="36">
        <f t="shared" si="43"/>
        <v>167.95192529578253</v>
      </c>
      <c r="AA194" s="35">
        <f t="shared" si="44"/>
        <v>2.9368678043397045E-2</v>
      </c>
      <c r="AB194" s="37">
        <v>2.9756788931854627E-2</v>
      </c>
      <c r="AD194" s="38">
        <f t="shared" si="46"/>
        <v>238029.76640836336</v>
      </c>
      <c r="AE194" s="38">
        <f t="shared" si="47"/>
        <v>0</v>
      </c>
      <c r="AF194" s="38" t="e">
        <f>#REF!-#REF!</f>
        <v>#REF!</v>
      </c>
      <c r="AG194" s="38">
        <f t="shared" si="48"/>
        <v>0</v>
      </c>
      <c r="AH194" s="38">
        <f t="shared" si="49"/>
        <v>0</v>
      </c>
      <c r="AI194" s="38" t="e">
        <f t="shared" si="45"/>
        <v>#REF!</v>
      </c>
      <c r="AK194" s="60"/>
      <c r="AL194" s="61"/>
    </row>
    <row r="195" spans="1:38" x14ac:dyDescent="0.35">
      <c r="A195" s="26" t="s">
        <v>247</v>
      </c>
      <c r="B195" s="27"/>
      <c r="C195" s="28">
        <v>4028</v>
      </c>
      <c r="D195" s="29" t="s">
        <v>281</v>
      </c>
      <c r="E195" s="30">
        <v>842</v>
      </c>
      <c r="F195" s="31">
        <v>5583305.4449783461</v>
      </c>
      <c r="G195" s="31"/>
      <c r="H195" s="31"/>
      <c r="I195" s="31">
        <f t="shared" si="38"/>
        <v>6631.004091423214</v>
      </c>
      <c r="J195" s="31">
        <v>0</v>
      </c>
      <c r="K195" s="31">
        <v>0</v>
      </c>
      <c r="L195" s="31"/>
      <c r="M195" s="31"/>
      <c r="N195" s="32"/>
      <c r="O195" s="30">
        <v>841</v>
      </c>
      <c r="P195" s="33">
        <v>0</v>
      </c>
      <c r="Q195" s="31">
        <v>5782853.9075316414</v>
      </c>
      <c r="R195" s="31">
        <f t="shared" si="39"/>
        <v>6876.1639804181232</v>
      </c>
      <c r="S195" s="31">
        <v>0</v>
      </c>
      <c r="T195" s="31">
        <v>0</v>
      </c>
      <c r="U195" s="31"/>
      <c r="V195" s="34"/>
      <c r="W195" s="34">
        <f t="shared" si="40"/>
        <v>199548.46255329531</v>
      </c>
      <c r="X195" s="35">
        <f t="shared" si="41"/>
        <v>3.5740201663652549E-2</v>
      </c>
      <c r="Y195" s="36">
        <f t="shared" si="42"/>
        <v>-1</v>
      </c>
      <c r="Z195" s="36">
        <f>R195-I195</f>
        <v>245.15988899490912</v>
      </c>
      <c r="AA195" s="35">
        <f>R195/I195-1</f>
        <v>3.6971759572884011E-2</v>
      </c>
      <c r="AB195" s="37">
        <v>3.4317807779141063E-2</v>
      </c>
      <c r="AD195" s="38">
        <f t="shared" si="46"/>
        <v>199548.46255329531</v>
      </c>
      <c r="AE195" s="38">
        <f t="shared" si="47"/>
        <v>0</v>
      </c>
      <c r="AF195" s="38" t="e">
        <f>#REF!-#REF!</f>
        <v>#REF!</v>
      </c>
      <c r="AG195" s="38">
        <f t="shared" si="48"/>
        <v>0</v>
      </c>
      <c r="AH195" s="38">
        <f t="shared" si="49"/>
        <v>0</v>
      </c>
      <c r="AI195" s="38" t="e">
        <f t="shared" si="45"/>
        <v>#REF!</v>
      </c>
      <c r="AK195" s="60"/>
      <c r="AL195" s="61"/>
    </row>
    <row r="196" spans="1:38" ht="15" thickBot="1" x14ac:dyDescent="0.4">
      <c r="A196" s="40" t="s">
        <v>247</v>
      </c>
      <c r="B196" s="27"/>
      <c r="C196" s="28">
        <v>6909</v>
      </c>
      <c r="D196" s="41" t="s">
        <v>282</v>
      </c>
      <c r="E196" s="42">
        <v>635</v>
      </c>
      <c r="F196" s="43">
        <v>4164064.3911899263</v>
      </c>
      <c r="G196" s="43"/>
      <c r="H196" s="44"/>
      <c r="I196" s="31">
        <f t="shared" si="38"/>
        <v>6557.581718409333</v>
      </c>
      <c r="J196" s="31">
        <v>199880.42680644523</v>
      </c>
      <c r="K196" s="31">
        <v>0</v>
      </c>
      <c r="L196" s="44"/>
      <c r="M196" s="31"/>
      <c r="N196" s="32"/>
      <c r="O196" s="30">
        <v>650</v>
      </c>
      <c r="P196" s="33">
        <v>0</v>
      </c>
      <c r="Q196" s="31">
        <v>4342327.1621022373</v>
      </c>
      <c r="R196" s="43">
        <f>Q196/O196</f>
        <v>6680.5033263111345</v>
      </c>
      <c r="S196" s="31">
        <v>173476.05249980045</v>
      </c>
      <c r="T196" s="31">
        <v>0</v>
      </c>
      <c r="U196" s="31"/>
      <c r="V196" s="45"/>
      <c r="W196" s="34">
        <f t="shared" si="40"/>
        <v>178262.77091231104</v>
      </c>
      <c r="X196" s="35">
        <f t="shared" si="41"/>
        <v>4.2809801714274398E-2</v>
      </c>
      <c r="Y196" s="36">
        <f t="shared" si="42"/>
        <v>15</v>
      </c>
      <c r="Z196" s="36">
        <f t="shared" si="43"/>
        <v>122.92160790180151</v>
      </c>
      <c r="AA196" s="35">
        <f>R196/I196-1</f>
        <v>1.8744960136252597E-2</v>
      </c>
      <c r="AB196" s="37">
        <v>1.9417302920402779E-2</v>
      </c>
      <c r="AD196" s="38">
        <f t="shared" si="46"/>
        <v>178262.77091231104</v>
      </c>
      <c r="AE196" s="38">
        <f t="shared" si="47"/>
        <v>-26404.374306644779</v>
      </c>
      <c r="AF196" s="38" t="e">
        <f>#REF!-#REF!</f>
        <v>#REF!</v>
      </c>
      <c r="AG196" s="38">
        <f t="shared" si="48"/>
        <v>0</v>
      </c>
      <c r="AH196" s="38">
        <f t="shared" si="49"/>
        <v>0</v>
      </c>
      <c r="AI196" s="38" t="e">
        <f t="shared" si="45"/>
        <v>#REF!</v>
      </c>
      <c r="AJ196" s="3" t="s">
        <v>288</v>
      </c>
      <c r="AK196" s="60"/>
      <c r="AL196" s="61"/>
    </row>
    <row r="197" spans="1:38" ht="15" thickBot="1" x14ac:dyDescent="0.4">
      <c r="E197" s="46">
        <f>SUM(E6:E196)</f>
        <v>88719</v>
      </c>
      <c r="F197" s="46">
        <f>SUM(F6:F196)</f>
        <v>457286775.05132163</v>
      </c>
      <c r="G197" s="46"/>
      <c r="H197" s="47"/>
      <c r="I197" s="46">
        <f>F197/E197</f>
        <v>5154.3274276234133</v>
      </c>
      <c r="J197" s="46">
        <f>SUM(J6:J196)</f>
        <v>5315272.9885284165</v>
      </c>
      <c r="K197" s="46">
        <f>SUM(K6:K196)</f>
        <v>4308745.5366271865</v>
      </c>
      <c r="L197" s="46"/>
      <c r="O197" s="46">
        <f>SUM(O6:O196)</f>
        <v>88709</v>
      </c>
      <c r="P197" s="46">
        <f>SUM(P6:P196)</f>
        <v>102</v>
      </c>
      <c r="Q197" s="46">
        <f>SUM(Q6:Q196)</f>
        <v>469475493.66315073</v>
      </c>
      <c r="R197" s="46">
        <f>Q197/O197</f>
        <v>5292.3096152943981</v>
      </c>
      <c r="S197" s="46">
        <f>SUM(S6:S196)</f>
        <v>3481147.9845542498</v>
      </c>
      <c r="T197" s="46">
        <f>SUM(T6:T196)</f>
        <v>3718495.9278130331</v>
      </c>
      <c r="U197" s="46"/>
      <c r="V197" s="48"/>
      <c r="W197" s="48">
        <f t="shared" ref="W197" si="50">SUM(W6:W196)</f>
        <v>12188718.611829139</v>
      </c>
      <c r="X197" s="49">
        <f>Q197/F197-1</f>
        <v>2.6654430604211354E-2</v>
      </c>
      <c r="Y197" s="48">
        <f>O197-E197</f>
        <v>-10</v>
      </c>
      <c r="Z197" s="48">
        <f>R197-I197</f>
        <v>137.98218767098479</v>
      </c>
      <c r="AA197" s="49">
        <f>R197/I197-1</f>
        <v>2.6770163441985018E-2</v>
      </c>
      <c r="AB197" s="49">
        <v>2.4904642346390782E-2</v>
      </c>
      <c r="AK197" s="60"/>
      <c r="AL197" s="61"/>
    </row>
    <row r="198" spans="1:38" ht="2.25" customHeight="1" x14ac:dyDescent="0.35"/>
    <row r="199" spans="1:38" x14ac:dyDescent="0.35">
      <c r="A199" s="50" t="s">
        <v>290</v>
      </c>
    </row>
    <row r="200" spans="1:38" x14ac:dyDescent="0.35">
      <c r="A200" s="51">
        <v>1</v>
      </c>
      <c r="B200" s="52"/>
      <c r="C200" s="52"/>
      <c r="D200" s="68" t="s">
        <v>339</v>
      </c>
      <c r="E200" s="69"/>
      <c r="F200" s="69"/>
      <c r="G200" s="69"/>
      <c r="H200" s="69"/>
      <c r="I200" s="69"/>
      <c r="J200" s="69"/>
      <c r="K200" s="69"/>
      <c r="L200" s="69"/>
      <c r="M200" s="69"/>
      <c r="N200" s="69"/>
      <c r="O200" s="69"/>
      <c r="P200" s="69"/>
      <c r="Q200" s="69"/>
      <c r="R200" s="69"/>
      <c r="S200" s="69"/>
      <c r="T200" s="69"/>
      <c r="U200" s="69"/>
      <c r="V200" s="69"/>
      <c r="W200" s="69"/>
      <c r="X200" s="69"/>
      <c r="Y200" s="69"/>
      <c r="Z200" s="69"/>
      <c r="AA200" s="70"/>
      <c r="AB200" s="53"/>
    </row>
    <row r="201" spans="1:38" x14ac:dyDescent="0.35">
      <c r="A201" s="51">
        <f>A200+1</f>
        <v>2</v>
      </c>
      <c r="B201" s="52"/>
      <c r="C201" s="52"/>
      <c r="D201" s="68" t="s">
        <v>340</v>
      </c>
      <c r="E201" s="69"/>
      <c r="F201" s="69"/>
      <c r="G201" s="69"/>
      <c r="H201" s="69"/>
      <c r="I201" s="69"/>
      <c r="J201" s="69"/>
      <c r="K201" s="69"/>
      <c r="L201" s="69"/>
      <c r="M201" s="69"/>
      <c r="N201" s="69"/>
      <c r="O201" s="69"/>
      <c r="P201" s="69"/>
      <c r="Q201" s="69"/>
      <c r="R201" s="69"/>
      <c r="S201" s="69"/>
      <c r="T201" s="69"/>
      <c r="U201" s="69"/>
      <c r="V201" s="69"/>
      <c r="W201" s="69"/>
      <c r="X201" s="69"/>
      <c r="Y201" s="69"/>
      <c r="Z201" s="69"/>
      <c r="AA201" s="70"/>
      <c r="AB201" s="53"/>
    </row>
    <row r="202" spans="1:38" hidden="1" x14ac:dyDescent="0.35">
      <c r="A202" s="51"/>
      <c r="B202" s="52"/>
      <c r="C202" s="52"/>
      <c r="D202" s="54"/>
      <c r="E202" s="55"/>
      <c r="F202" s="55"/>
      <c r="G202" s="55"/>
      <c r="H202" s="55"/>
      <c r="I202" s="55"/>
      <c r="J202" s="55"/>
      <c r="K202" s="55"/>
      <c r="L202" s="55"/>
      <c r="M202" s="55"/>
      <c r="N202" s="55"/>
      <c r="O202" s="55"/>
      <c r="P202" s="55"/>
      <c r="Q202" s="55"/>
      <c r="R202" s="55"/>
      <c r="S202" s="55"/>
      <c r="T202" s="55"/>
      <c r="U202" s="55"/>
      <c r="V202" s="55"/>
      <c r="W202" s="55"/>
      <c r="X202" s="55"/>
      <c r="Y202" s="55"/>
      <c r="Z202" s="55"/>
      <c r="AA202" s="56"/>
      <c r="AB202" s="53"/>
    </row>
    <row r="203" spans="1:38" hidden="1" x14ac:dyDescent="0.35">
      <c r="A203" s="51"/>
      <c r="B203" s="52"/>
      <c r="C203" s="52"/>
      <c r="D203" s="54"/>
      <c r="E203" s="55"/>
      <c r="F203" s="55"/>
      <c r="G203" s="55"/>
      <c r="H203" s="55"/>
      <c r="I203" s="55"/>
      <c r="J203" s="55"/>
      <c r="K203" s="55"/>
      <c r="L203" s="55"/>
      <c r="M203" s="55"/>
      <c r="N203" s="55"/>
      <c r="O203" s="55"/>
      <c r="P203" s="55"/>
      <c r="Q203" s="55"/>
      <c r="R203" s="55"/>
      <c r="S203" s="55"/>
      <c r="T203" s="55"/>
      <c r="U203" s="55"/>
      <c r="V203" s="55"/>
      <c r="W203" s="55"/>
      <c r="X203" s="55"/>
      <c r="Y203" s="55"/>
      <c r="Z203" s="55"/>
      <c r="AA203" s="56"/>
      <c r="AB203" s="53"/>
    </row>
    <row r="204" spans="1:38" x14ac:dyDescent="0.35">
      <c r="A204" s="51">
        <v>3</v>
      </c>
      <c r="B204" s="52"/>
      <c r="C204" s="52"/>
      <c r="D204" s="68" t="s">
        <v>341</v>
      </c>
      <c r="E204" s="69"/>
      <c r="F204" s="69"/>
      <c r="G204" s="69"/>
      <c r="H204" s="69"/>
      <c r="I204" s="69"/>
      <c r="J204" s="69"/>
      <c r="K204" s="69"/>
      <c r="L204" s="69"/>
      <c r="M204" s="69"/>
      <c r="N204" s="69"/>
      <c r="O204" s="69"/>
      <c r="P204" s="69"/>
      <c r="Q204" s="69"/>
      <c r="R204" s="69"/>
      <c r="S204" s="69"/>
      <c r="T204" s="69"/>
      <c r="U204" s="69"/>
      <c r="V204" s="69"/>
      <c r="W204" s="69"/>
      <c r="X204" s="69"/>
      <c r="Y204" s="69"/>
      <c r="Z204" s="69"/>
      <c r="AA204" s="70"/>
      <c r="AB204" s="53"/>
    </row>
    <row r="205" spans="1:38" x14ac:dyDescent="0.35">
      <c r="A205" s="51">
        <v>4</v>
      </c>
      <c r="B205" s="52"/>
      <c r="C205" s="52"/>
      <c r="D205" s="68" t="s">
        <v>342</v>
      </c>
      <c r="E205" s="69"/>
      <c r="F205" s="69"/>
      <c r="G205" s="69"/>
      <c r="H205" s="69"/>
      <c r="I205" s="69"/>
      <c r="J205" s="69"/>
      <c r="K205" s="69"/>
      <c r="L205" s="69"/>
      <c r="M205" s="69"/>
      <c r="N205" s="69"/>
      <c r="O205" s="69"/>
      <c r="P205" s="69"/>
      <c r="Q205" s="69"/>
      <c r="R205" s="69"/>
      <c r="S205" s="69"/>
      <c r="T205" s="69"/>
      <c r="U205" s="69"/>
      <c r="V205" s="69"/>
      <c r="W205" s="69"/>
      <c r="X205" s="69"/>
      <c r="Y205" s="69"/>
      <c r="Z205" s="69"/>
      <c r="AA205" s="70"/>
      <c r="AB205" s="53"/>
    </row>
    <row r="206" spans="1:38" x14ac:dyDescent="0.35">
      <c r="A206" s="51">
        <f t="shared" ref="A206:A217" si="51">A205+1</f>
        <v>5</v>
      </c>
      <c r="B206" s="52"/>
      <c r="C206" s="52"/>
      <c r="D206" s="54" t="s">
        <v>343</v>
      </c>
      <c r="E206" s="55"/>
      <c r="F206" s="55"/>
      <c r="G206" s="55"/>
      <c r="H206" s="55"/>
      <c r="I206" s="55"/>
      <c r="J206" s="55"/>
      <c r="K206" s="55"/>
      <c r="L206" s="55"/>
      <c r="M206" s="55"/>
      <c r="N206" s="55"/>
      <c r="O206" s="55"/>
      <c r="P206" s="55"/>
      <c r="Q206" s="55"/>
      <c r="R206" s="55"/>
      <c r="S206" s="55"/>
      <c r="T206" s="55"/>
      <c r="U206" s="55"/>
      <c r="V206" s="55"/>
      <c r="W206" s="55"/>
      <c r="X206" s="55"/>
      <c r="Y206" s="55"/>
      <c r="Z206" s="55"/>
      <c r="AA206" s="56"/>
      <c r="AB206" s="53"/>
    </row>
    <row r="207" spans="1:38" hidden="1" x14ac:dyDescent="0.35">
      <c r="A207" s="57"/>
      <c r="B207" s="52"/>
      <c r="C207" s="52"/>
      <c r="D207" s="54"/>
      <c r="E207" s="55"/>
      <c r="F207" s="55"/>
      <c r="G207" s="55"/>
      <c r="H207" s="55"/>
      <c r="I207" s="55"/>
      <c r="J207" s="55"/>
      <c r="K207" s="55"/>
      <c r="L207" s="55"/>
      <c r="M207" s="55"/>
      <c r="N207" s="55"/>
      <c r="O207" s="55"/>
      <c r="P207" s="55"/>
      <c r="Q207" s="55"/>
      <c r="R207" s="55"/>
      <c r="S207" s="55"/>
      <c r="T207" s="55"/>
      <c r="U207" s="55"/>
      <c r="V207" s="55"/>
      <c r="W207" s="55"/>
      <c r="X207" s="55"/>
      <c r="Y207" s="55"/>
      <c r="Z207" s="55"/>
      <c r="AA207" s="56"/>
      <c r="AB207" s="53"/>
    </row>
    <row r="208" spans="1:38" x14ac:dyDescent="0.35">
      <c r="A208" s="57">
        <f>A206+1</f>
        <v>6</v>
      </c>
      <c r="B208" s="52"/>
      <c r="C208" s="52"/>
      <c r="D208" s="68" t="s">
        <v>344</v>
      </c>
      <c r="E208" s="69"/>
      <c r="F208" s="69"/>
      <c r="G208" s="69"/>
      <c r="H208" s="69"/>
      <c r="I208" s="69"/>
      <c r="J208" s="69"/>
      <c r="K208" s="69"/>
      <c r="L208" s="69"/>
      <c r="M208" s="69"/>
      <c r="N208" s="69"/>
      <c r="O208" s="69"/>
      <c r="P208" s="69"/>
      <c r="Q208" s="69"/>
      <c r="R208" s="69"/>
      <c r="S208" s="69"/>
      <c r="T208" s="69"/>
      <c r="U208" s="69"/>
      <c r="V208" s="69"/>
      <c r="W208" s="69"/>
      <c r="X208" s="69"/>
      <c r="Y208" s="69"/>
      <c r="Z208" s="69"/>
      <c r="AA208" s="70"/>
      <c r="AB208" s="53"/>
    </row>
    <row r="209" spans="1:34" x14ac:dyDescent="0.35">
      <c r="A209" s="57">
        <v>7</v>
      </c>
      <c r="B209" s="52"/>
      <c r="C209" s="52"/>
      <c r="D209" s="54" t="s">
        <v>345</v>
      </c>
      <c r="E209" s="55"/>
      <c r="F209" s="55"/>
      <c r="G209" s="55"/>
      <c r="H209" s="55"/>
      <c r="I209" s="55"/>
      <c r="J209" s="55"/>
      <c r="K209" s="55"/>
      <c r="L209" s="55"/>
      <c r="M209" s="55"/>
      <c r="N209" s="55"/>
      <c r="O209" s="55"/>
      <c r="P209" s="55"/>
      <c r="Q209" s="55"/>
      <c r="R209" s="55"/>
      <c r="S209" s="55"/>
      <c r="T209" s="55"/>
      <c r="U209" s="55"/>
      <c r="V209" s="55"/>
      <c r="W209" s="55"/>
      <c r="X209" s="55"/>
      <c r="Y209" s="55"/>
      <c r="Z209" s="55"/>
      <c r="AA209" s="56"/>
      <c r="AB209" s="53"/>
    </row>
    <row r="210" spans="1:34" x14ac:dyDescent="0.35">
      <c r="A210" s="57">
        <f>A209+1</f>
        <v>8</v>
      </c>
      <c r="B210" s="52"/>
      <c r="C210" s="52"/>
      <c r="D210" s="62" t="s">
        <v>346</v>
      </c>
      <c r="E210" s="63"/>
      <c r="F210" s="63"/>
      <c r="G210" s="63"/>
      <c r="H210" s="63"/>
      <c r="I210" s="63"/>
      <c r="J210" s="63"/>
      <c r="K210" s="63"/>
      <c r="L210" s="63"/>
      <c r="M210" s="63"/>
      <c r="N210" s="63"/>
      <c r="O210" s="63"/>
      <c r="P210" s="63"/>
      <c r="Q210" s="63"/>
      <c r="R210" s="63"/>
      <c r="S210" s="63"/>
      <c r="T210" s="63"/>
      <c r="U210" s="63"/>
      <c r="V210" s="63"/>
      <c r="W210" s="63"/>
      <c r="X210" s="63"/>
      <c r="Y210" s="63"/>
      <c r="Z210" s="63"/>
      <c r="AA210" s="64"/>
      <c r="AB210" s="53"/>
    </row>
    <row r="211" spans="1:34" x14ac:dyDescent="0.35">
      <c r="A211" s="57">
        <f t="shared" si="51"/>
        <v>9</v>
      </c>
      <c r="B211" s="52"/>
      <c r="C211" s="52"/>
      <c r="D211" s="68" t="s">
        <v>347</v>
      </c>
      <c r="E211" s="69"/>
      <c r="F211" s="69"/>
      <c r="G211" s="69"/>
      <c r="H211" s="69"/>
      <c r="I211" s="69"/>
      <c r="J211" s="69"/>
      <c r="K211" s="69"/>
      <c r="L211" s="69"/>
      <c r="M211" s="69"/>
      <c r="N211" s="69"/>
      <c r="O211" s="69"/>
      <c r="P211" s="69"/>
      <c r="Q211" s="69"/>
      <c r="R211" s="69"/>
      <c r="S211" s="69"/>
      <c r="T211" s="69"/>
      <c r="U211" s="69"/>
      <c r="V211" s="69"/>
      <c r="W211" s="69"/>
      <c r="X211" s="69"/>
      <c r="Y211" s="69"/>
      <c r="Z211" s="69"/>
      <c r="AA211" s="70"/>
      <c r="AB211" s="53"/>
    </row>
    <row r="212" spans="1:34" x14ac:dyDescent="0.35">
      <c r="A212" s="57">
        <f>A211+1</f>
        <v>10</v>
      </c>
      <c r="B212" s="52"/>
      <c r="C212" s="52"/>
      <c r="D212" s="68" t="s">
        <v>348</v>
      </c>
      <c r="E212" s="69"/>
      <c r="F212" s="69"/>
      <c r="G212" s="69"/>
      <c r="H212" s="69"/>
      <c r="I212" s="69"/>
      <c r="J212" s="69"/>
      <c r="K212" s="69"/>
      <c r="L212" s="69"/>
      <c r="M212" s="69"/>
      <c r="N212" s="69"/>
      <c r="O212" s="69"/>
      <c r="P212" s="69"/>
      <c r="Q212" s="69"/>
      <c r="R212" s="69"/>
      <c r="S212" s="69"/>
      <c r="T212" s="69"/>
      <c r="U212" s="69"/>
      <c r="V212" s="69"/>
      <c r="W212" s="69"/>
      <c r="X212" s="69"/>
      <c r="Y212" s="69"/>
      <c r="Z212" s="69"/>
      <c r="AA212" s="70"/>
      <c r="AB212" s="53"/>
      <c r="AC212" s="3"/>
      <c r="AD212" s="3"/>
      <c r="AE212" s="3"/>
      <c r="AF212" s="3"/>
      <c r="AG212" s="3"/>
      <c r="AH212" s="3"/>
    </row>
    <row r="213" spans="1:34" x14ac:dyDescent="0.35">
      <c r="A213" s="57">
        <f t="shared" si="51"/>
        <v>11</v>
      </c>
      <c r="B213" s="52"/>
      <c r="C213" s="52"/>
      <c r="D213" s="68" t="s">
        <v>349</v>
      </c>
      <c r="E213" s="69"/>
      <c r="F213" s="69"/>
      <c r="G213" s="69"/>
      <c r="H213" s="69"/>
      <c r="I213" s="69"/>
      <c r="J213" s="69"/>
      <c r="K213" s="69"/>
      <c r="L213" s="69"/>
      <c r="M213" s="69"/>
      <c r="N213" s="69"/>
      <c r="O213" s="69"/>
      <c r="P213" s="69"/>
      <c r="Q213" s="69"/>
      <c r="R213" s="69"/>
      <c r="S213" s="69"/>
      <c r="T213" s="69"/>
      <c r="U213" s="69"/>
      <c r="V213" s="69"/>
      <c r="W213" s="69"/>
      <c r="X213" s="69"/>
      <c r="Y213" s="69"/>
      <c r="Z213" s="69"/>
      <c r="AA213" s="70"/>
      <c r="AB213" s="53"/>
      <c r="AC213" s="3"/>
      <c r="AD213" s="3"/>
      <c r="AE213" s="3"/>
      <c r="AF213" s="3"/>
      <c r="AG213" s="3"/>
      <c r="AH213" s="3"/>
    </row>
    <row r="214" spans="1:34" hidden="1" x14ac:dyDescent="0.35">
      <c r="A214" s="57"/>
      <c r="B214" s="52"/>
      <c r="C214" s="52"/>
      <c r="D214" s="68"/>
      <c r="E214" s="69"/>
      <c r="F214" s="69"/>
      <c r="G214" s="69"/>
      <c r="H214" s="69"/>
      <c r="I214" s="69"/>
      <c r="J214" s="69"/>
      <c r="K214" s="69"/>
      <c r="L214" s="69"/>
      <c r="M214" s="69"/>
      <c r="N214" s="69"/>
      <c r="O214" s="69"/>
      <c r="P214" s="69"/>
      <c r="Q214" s="69"/>
      <c r="R214" s="69"/>
      <c r="S214" s="69"/>
      <c r="T214" s="69"/>
      <c r="U214" s="69"/>
      <c r="V214" s="69"/>
      <c r="W214" s="69"/>
      <c r="X214" s="69"/>
      <c r="Y214" s="69"/>
      <c r="Z214" s="69"/>
      <c r="AA214" s="70"/>
      <c r="AB214" s="53"/>
      <c r="AC214" s="3"/>
      <c r="AD214" s="3"/>
      <c r="AE214" s="3"/>
      <c r="AF214" s="3"/>
      <c r="AG214" s="3"/>
      <c r="AH214" s="3"/>
    </row>
    <row r="215" spans="1:34" hidden="1" x14ac:dyDescent="0.35">
      <c r="A215" s="57"/>
      <c r="B215" s="52"/>
      <c r="C215" s="52"/>
      <c r="D215" s="54"/>
      <c r="E215" s="55"/>
      <c r="F215" s="55"/>
      <c r="G215" s="55"/>
      <c r="H215" s="55"/>
      <c r="I215" s="55"/>
      <c r="J215" s="55"/>
      <c r="K215" s="55"/>
      <c r="L215" s="55"/>
      <c r="M215" s="55"/>
      <c r="N215" s="55"/>
      <c r="O215" s="55"/>
      <c r="P215" s="55"/>
      <c r="Q215" s="55"/>
      <c r="R215" s="55"/>
      <c r="S215" s="55"/>
      <c r="T215" s="55"/>
      <c r="U215" s="55"/>
      <c r="V215" s="55"/>
      <c r="W215" s="55"/>
      <c r="X215" s="55"/>
      <c r="Y215" s="55"/>
      <c r="Z215" s="55"/>
      <c r="AA215" s="56"/>
      <c r="AB215" s="53"/>
      <c r="AC215" s="3"/>
      <c r="AD215" s="3"/>
      <c r="AE215" s="3"/>
      <c r="AF215" s="3"/>
      <c r="AG215" s="3"/>
      <c r="AH215" s="3"/>
    </row>
    <row r="216" spans="1:34" x14ac:dyDescent="0.35">
      <c r="A216" s="57">
        <f>A213+1</f>
        <v>12</v>
      </c>
      <c r="B216" s="52"/>
      <c r="C216" s="52"/>
      <c r="D216" s="68" t="s">
        <v>350</v>
      </c>
      <c r="E216" s="69"/>
      <c r="F216" s="69"/>
      <c r="G216" s="69"/>
      <c r="H216" s="69"/>
      <c r="I216" s="69"/>
      <c r="J216" s="69"/>
      <c r="K216" s="69"/>
      <c r="L216" s="69"/>
      <c r="M216" s="69"/>
      <c r="N216" s="69"/>
      <c r="O216" s="69"/>
      <c r="P216" s="69"/>
      <c r="Q216" s="69"/>
      <c r="R216" s="69"/>
      <c r="S216" s="69"/>
      <c r="T216" s="69"/>
      <c r="U216" s="69"/>
      <c r="V216" s="69"/>
      <c r="W216" s="69"/>
      <c r="X216" s="69"/>
      <c r="Y216" s="69"/>
      <c r="Z216" s="69"/>
      <c r="AA216" s="70"/>
      <c r="AB216" s="53"/>
      <c r="AC216" s="3"/>
      <c r="AD216" s="3"/>
      <c r="AE216" s="3"/>
      <c r="AF216" s="3"/>
      <c r="AG216" s="3"/>
      <c r="AH216" s="3"/>
    </row>
    <row r="217" spans="1:34" x14ac:dyDescent="0.35">
      <c r="A217" s="57">
        <f t="shared" si="51"/>
        <v>13</v>
      </c>
      <c r="B217" s="52"/>
      <c r="C217" s="52"/>
      <c r="D217" s="68" t="s">
        <v>331</v>
      </c>
      <c r="E217" s="69"/>
      <c r="F217" s="69"/>
      <c r="G217" s="69"/>
      <c r="H217" s="69"/>
      <c r="I217" s="69"/>
      <c r="J217" s="69"/>
      <c r="K217" s="69"/>
      <c r="L217" s="69"/>
      <c r="M217" s="69"/>
      <c r="N217" s="69"/>
      <c r="O217" s="69"/>
      <c r="P217" s="69"/>
      <c r="Q217" s="69"/>
      <c r="R217" s="69"/>
      <c r="S217" s="69"/>
      <c r="T217" s="69"/>
      <c r="U217" s="69"/>
      <c r="V217" s="69"/>
      <c r="W217" s="69"/>
      <c r="X217" s="69"/>
      <c r="Y217" s="69"/>
      <c r="Z217" s="69"/>
      <c r="AA217" s="70"/>
      <c r="AB217" s="53"/>
      <c r="AC217" s="3"/>
      <c r="AD217" s="3"/>
      <c r="AE217" s="3"/>
      <c r="AF217" s="3"/>
      <c r="AG217" s="3"/>
      <c r="AH217" s="3"/>
    </row>
    <row r="218" spans="1:34" x14ac:dyDescent="0.35">
      <c r="A218" s="57">
        <f>A217+1</f>
        <v>14</v>
      </c>
      <c r="B218" s="52"/>
      <c r="C218" s="52"/>
      <c r="D218" s="54" t="s">
        <v>330</v>
      </c>
      <c r="E218" s="55"/>
      <c r="F218" s="55"/>
      <c r="G218" s="55"/>
      <c r="H218" s="55"/>
      <c r="I218" s="55"/>
      <c r="J218" s="55"/>
      <c r="K218" s="55"/>
      <c r="L218" s="55"/>
      <c r="M218" s="55"/>
      <c r="N218" s="55"/>
      <c r="O218" s="55"/>
      <c r="P218" s="55"/>
      <c r="Q218" s="55"/>
      <c r="R218" s="55"/>
      <c r="S218" s="55"/>
      <c r="T218" s="55"/>
      <c r="U218" s="55"/>
      <c r="V218" s="55"/>
      <c r="W218" s="55"/>
      <c r="X218" s="55"/>
      <c r="Y218" s="55"/>
      <c r="Z218" s="55"/>
      <c r="AA218" s="56"/>
      <c r="AB218" s="53"/>
      <c r="AC218" s="3"/>
      <c r="AD218" s="3"/>
      <c r="AE218" s="3"/>
      <c r="AF218" s="3"/>
      <c r="AG218" s="3"/>
      <c r="AH218" s="3"/>
    </row>
    <row r="219" spans="1:34" x14ac:dyDescent="0.35">
      <c r="A219" s="57">
        <f>A218+1</f>
        <v>15</v>
      </c>
      <c r="B219" s="52"/>
      <c r="C219" s="52"/>
      <c r="D219" s="68" t="s">
        <v>332</v>
      </c>
      <c r="E219" s="69"/>
      <c r="F219" s="69"/>
      <c r="G219" s="69"/>
      <c r="H219" s="69"/>
      <c r="I219" s="69"/>
      <c r="J219" s="69"/>
      <c r="K219" s="69"/>
      <c r="L219" s="69"/>
      <c r="M219" s="69"/>
      <c r="N219" s="69"/>
      <c r="O219" s="69"/>
      <c r="P219" s="69"/>
      <c r="Q219" s="69"/>
      <c r="R219" s="69"/>
      <c r="S219" s="69"/>
      <c r="T219" s="69"/>
      <c r="U219" s="69"/>
      <c r="V219" s="69"/>
      <c r="W219" s="69"/>
      <c r="X219" s="69"/>
      <c r="Y219" s="69"/>
      <c r="Z219" s="69"/>
      <c r="AA219" s="70"/>
      <c r="AB219" s="53"/>
      <c r="AC219" s="3"/>
      <c r="AD219" s="3"/>
      <c r="AE219" s="3"/>
      <c r="AF219" s="3"/>
      <c r="AG219" s="3"/>
      <c r="AH219" s="3"/>
    </row>
    <row r="220" spans="1:34" x14ac:dyDescent="0.35">
      <c r="A220" s="57">
        <f>A219+1</f>
        <v>16</v>
      </c>
      <c r="B220" s="52"/>
      <c r="C220" s="52"/>
      <c r="D220" s="68" t="s">
        <v>333</v>
      </c>
      <c r="E220" s="69"/>
      <c r="F220" s="69"/>
      <c r="G220" s="69"/>
      <c r="H220" s="69"/>
      <c r="I220" s="69"/>
      <c r="J220" s="69"/>
      <c r="K220" s="69"/>
      <c r="L220" s="69"/>
      <c r="M220" s="69"/>
      <c r="N220" s="69"/>
      <c r="O220" s="69"/>
      <c r="P220" s="69"/>
      <c r="Q220" s="69"/>
      <c r="R220" s="69"/>
      <c r="S220" s="69"/>
      <c r="T220" s="69"/>
      <c r="U220" s="69"/>
      <c r="V220" s="69"/>
      <c r="W220" s="69"/>
      <c r="X220" s="69"/>
      <c r="Y220" s="69"/>
      <c r="Z220" s="69"/>
      <c r="AA220" s="70"/>
      <c r="AB220" s="53"/>
      <c r="AC220" s="3"/>
      <c r="AD220" s="3"/>
      <c r="AE220" s="3"/>
      <c r="AF220" s="3"/>
      <c r="AG220" s="3"/>
      <c r="AH220" s="3"/>
    </row>
    <row r="221" spans="1:34" x14ac:dyDescent="0.35">
      <c r="A221" s="57">
        <f>A220+1</f>
        <v>17</v>
      </c>
      <c r="B221" s="52"/>
      <c r="C221" s="52"/>
      <c r="D221" s="68" t="s">
        <v>351</v>
      </c>
      <c r="E221" s="69"/>
      <c r="F221" s="69"/>
      <c r="G221" s="69"/>
      <c r="H221" s="69"/>
      <c r="I221" s="69"/>
      <c r="J221" s="69"/>
      <c r="K221" s="69"/>
      <c r="L221" s="69"/>
      <c r="M221" s="69"/>
      <c r="N221" s="69"/>
      <c r="O221" s="69"/>
      <c r="P221" s="69"/>
      <c r="Q221" s="69"/>
      <c r="R221" s="69"/>
      <c r="S221" s="69"/>
      <c r="T221" s="69"/>
      <c r="U221" s="69"/>
      <c r="V221" s="69"/>
      <c r="W221" s="69"/>
      <c r="X221" s="69"/>
      <c r="Y221" s="69"/>
      <c r="Z221" s="69"/>
      <c r="AA221" s="70"/>
      <c r="AB221" s="53"/>
      <c r="AC221" s="3"/>
      <c r="AD221" s="3"/>
      <c r="AE221" s="3"/>
      <c r="AF221" s="3"/>
      <c r="AG221" s="3"/>
      <c r="AH221" s="3"/>
    </row>
    <row r="222" spans="1:34" x14ac:dyDescent="0.35">
      <c r="A222" s="58"/>
      <c r="AC222" s="3"/>
      <c r="AD222" s="3"/>
      <c r="AE222" s="3"/>
      <c r="AF222" s="3"/>
      <c r="AG222" s="3"/>
      <c r="AH222" s="3"/>
    </row>
    <row r="223" spans="1:34" x14ac:dyDescent="0.35">
      <c r="A223" s="59" t="s">
        <v>295</v>
      </c>
      <c r="AC223" s="3"/>
      <c r="AD223" s="3"/>
      <c r="AE223" s="3"/>
      <c r="AF223" s="3"/>
      <c r="AG223" s="3"/>
      <c r="AH223" s="3"/>
    </row>
    <row r="224" spans="1:34" x14ac:dyDescent="0.35">
      <c r="A224" s="58"/>
      <c r="AC224" s="3"/>
      <c r="AD224" s="3"/>
      <c r="AE224" s="3"/>
      <c r="AF224" s="3"/>
      <c r="AG224" s="3"/>
      <c r="AH224" s="3"/>
    </row>
    <row r="225" spans="1:34" x14ac:dyDescent="0.35">
      <c r="A225" s="58"/>
      <c r="AC225" s="3"/>
      <c r="AD225" s="3"/>
      <c r="AE225" s="3"/>
      <c r="AF225" s="3"/>
      <c r="AG225" s="3"/>
      <c r="AH225" s="3"/>
    </row>
    <row r="226" spans="1:34" x14ac:dyDescent="0.35">
      <c r="A226" s="58"/>
      <c r="AC226" s="3"/>
      <c r="AD226" s="3"/>
      <c r="AE226" s="3"/>
      <c r="AF226" s="3"/>
      <c r="AG226" s="3"/>
      <c r="AH226" s="3"/>
    </row>
  </sheetData>
  <sheetProtection algorithmName="SHA-512" hashValue="YnQ/yB29yAVGyf61M1QJk8f6wK+Hbj3IJw1t1uovYQOhDOsP6yAtQN+5cjjPHxvn5xjmnT2KOqrX8YZqXrnyzw==" saltValue="nnw+/UPPt80MTAJehO0zDQ==" spinCount="100000" sheet="1" objects="1" scenarios="1"/>
  <mergeCells count="17">
    <mergeCell ref="D221:AA221"/>
    <mergeCell ref="O3:AB3"/>
    <mergeCell ref="D211:AA211"/>
    <mergeCell ref="D220:AA220"/>
    <mergeCell ref="D216:AA216"/>
    <mergeCell ref="D217:AA217"/>
    <mergeCell ref="D219:AA219"/>
    <mergeCell ref="D212:AA212"/>
    <mergeCell ref="D213:AA213"/>
    <mergeCell ref="D214:AA214"/>
    <mergeCell ref="D205:AA205"/>
    <mergeCell ref="D208:AA208"/>
    <mergeCell ref="D210:AA210"/>
    <mergeCell ref="E3:N3"/>
    <mergeCell ref="D200:AA200"/>
    <mergeCell ref="D201:AA201"/>
    <mergeCell ref="D204:AA204"/>
  </mergeCells>
  <pageMargins left="0.25" right="0.25" top="0.75" bottom="0.75" header="0.3" footer="0.3"/>
  <pageSetup paperSize="8"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1a</vt:lpstr>
      <vt:lpstr>'Appendix 1a'!Print_Area</vt:lpstr>
      <vt:lpstr>'Appendix 1a'!Print_Titles</vt:lpstr>
    </vt:vector>
  </TitlesOfParts>
  <Company>Bradford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2021-09-24T14:10:02Z</cp:lastPrinted>
  <dcterms:created xsi:type="dcterms:W3CDTF">2018-09-25T08:54:57Z</dcterms:created>
  <dcterms:modified xsi:type="dcterms:W3CDTF">2021-10-13T11:16:18Z</dcterms:modified>
</cp:coreProperties>
</file>