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719" lockStructure="1"/>
  <bookViews>
    <workbookView xWindow="480" yWindow="75" windowWidth="18195" windowHeight="11820"/>
  </bookViews>
  <sheets>
    <sheet name="Appendix 4" sheetId="1" r:id="rId1"/>
    <sheet name="Appendix 5" sheetId="2" r:id="rId2"/>
  </sheets>
  <definedNames>
    <definedName name="_xlnm.Print_Area" localSheetId="0">'Appendix 4'!$A$1:$F$58</definedName>
    <definedName name="_xlnm.Print_Area" localSheetId="1">'Appendix 5'!$A$1:$L$209</definedName>
    <definedName name="_xlnm.Print_Titles" localSheetId="1">'Appendix 5'!$3:$5</definedName>
  </definedNames>
  <calcPr calcId="145621"/>
</workbook>
</file>

<file path=xl/calcChain.xml><?xml version="1.0" encoding="utf-8"?>
<calcChain xmlns="http://schemas.openxmlformats.org/spreadsheetml/2006/main">
  <c r="K196" i="2" l="1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K197" i="2"/>
  <c r="J197" i="2"/>
  <c r="D197" i="2"/>
  <c r="I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A202" i="2"/>
  <c r="A203" i="2" s="1"/>
  <c r="A204" i="2" s="1"/>
  <c r="A205" i="2" s="1"/>
  <c r="A206" i="2" s="1"/>
  <c r="A207" i="2" s="1"/>
  <c r="A208" i="2" s="1"/>
  <c r="A201" i="2"/>
  <c r="L3" i="2"/>
  <c r="K3" i="2"/>
  <c r="J3" i="2"/>
  <c r="G3" i="2"/>
  <c r="H3" i="2" s="1"/>
  <c r="I3" i="2" s="1"/>
  <c r="F3" i="2"/>
  <c r="E3" i="2"/>
  <c r="C56" i="1" l="1"/>
  <c r="E16" i="1"/>
  <c r="D16" i="1"/>
  <c r="C57" i="1"/>
  <c r="C55" i="1"/>
  <c r="E53" i="1"/>
  <c r="F53" i="1" s="1"/>
  <c r="E52" i="1"/>
  <c r="F52" i="1" s="1"/>
  <c r="E51" i="1"/>
  <c r="F51" i="1" s="1"/>
  <c r="E50" i="1"/>
  <c r="F50" i="1" s="1"/>
  <c r="E49" i="1"/>
  <c r="F49" i="1" s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D7" i="1"/>
  <c r="F5" i="1"/>
  <c r="F4" i="1"/>
  <c r="F13" i="1" l="1"/>
  <c r="E7" i="1"/>
  <c r="F7" i="1" s="1"/>
  <c r="D54" i="1"/>
  <c r="F54" i="1"/>
  <c r="D57" i="1"/>
  <c r="F55" i="1" l="1"/>
  <c r="E57" i="1"/>
  <c r="F57" i="1" s="1"/>
  <c r="E55" i="1"/>
  <c r="D55" i="1"/>
  <c r="D56" i="1" s="1"/>
  <c r="E56" i="1" l="1"/>
  <c r="F56" i="1" s="1"/>
</calcChain>
</file>

<file path=xl/sharedStrings.xml><?xml version="1.0" encoding="utf-8"?>
<sst xmlns="http://schemas.openxmlformats.org/spreadsheetml/2006/main" count="522" uniqueCount="283">
  <si>
    <t>Setting</t>
  </si>
  <si>
    <t>Type (AP or SEND)</t>
  </si>
  <si>
    <t>Diff 21/22 AY vs. 20/21 AY</t>
  </si>
  <si>
    <t>Bradford Alternative Provision Academy Central</t>
  </si>
  <si>
    <t>AP</t>
  </si>
  <si>
    <t>Park PRU</t>
  </si>
  <si>
    <t>Craven PRU</t>
  </si>
  <si>
    <t>Centrally Managed EinH, Tracks and Medical Home Tuition Service "notional" places</t>
  </si>
  <si>
    <t>Early Years Resourced Provision - Abbey Green Nursery School</t>
  </si>
  <si>
    <t>SEND</t>
  </si>
  <si>
    <t>Early Years Resourced Provision - Canterbury Nursery School and Children's Centre</t>
  </si>
  <si>
    <t>Early Years Resourced Provision - Midland Road Nursery School</t>
  </si>
  <si>
    <t>Early Years Resourced Provision - St Edmund's Nursery School and Children's Centre</t>
  </si>
  <si>
    <t>Early Years Resourced Provision - Strong Close Nursery School</t>
  </si>
  <si>
    <t>Early Years Resourced Provision - Balance of places (flex inc. for 30 hours provision)</t>
  </si>
  <si>
    <t>Resourced Provision LA Led - Girlington Primary School</t>
  </si>
  <si>
    <t>Resourced Provision LA Led - Swain House Primary School</t>
  </si>
  <si>
    <t>Resourced Provision LA Led - Grove House Primary School</t>
  </si>
  <si>
    <t xml:space="preserve">Resourced Provision LA Led – Hanson School </t>
  </si>
  <si>
    <t>Special – Chellow Heights School</t>
  </si>
  <si>
    <t>Special – Co-op Academy Delius</t>
  </si>
  <si>
    <t>Special – Beckfoot Hazelbeck Academy</t>
  </si>
  <si>
    <t>Special – High Park School</t>
  </si>
  <si>
    <t>Special – Beckfoot Phoenix Primary Special School</t>
  </si>
  <si>
    <t>Special – Co-op Academy Southfield</t>
  </si>
  <si>
    <t>Special – Oastler School</t>
  </si>
  <si>
    <t>Resourced Provision School Led – Carrwood Primary School</t>
  </si>
  <si>
    <t>Resourced Provision School Led – Denholme Primary School</t>
  </si>
  <si>
    <t>Resourced Provision School Led – Green Lane Primary School</t>
  </si>
  <si>
    <t>Resourced Provision School Led – High Crags Primary Academy</t>
  </si>
  <si>
    <t>Resourced Provision School Led – Crossflatts Primary School</t>
  </si>
  <si>
    <t>Resourced Provision School Led –  Beckfoot Academy</t>
  </si>
  <si>
    <t>Resourced Provision School Led – Oasis Academy (Lister Park)</t>
  </si>
  <si>
    <t>Resourced Provision School Led – Co-op Academy Grange</t>
  </si>
  <si>
    <t>Resourced Provision School Led – Parkside School</t>
  </si>
  <si>
    <t>Resourced Provision School Led – The Holy Family Catholic School</t>
  </si>
  <si>
    <t>Resourced Provision School Led – Beckfoot Thornton Academy</t>
  </si>
  <si>
    <t>Resourced Provision School Led – Titus Salt School</t>
  </si>
  <si>
    <t>Resourced Provision School Led – Bradford Academy</t>
  </si>
  <si>
    <t>Resourced Provision School Led – Bradford Forster Academy</t>
  </si>
  <si>
    <t>Resourced Provision School Led – Haworth Primary Academy</t>
  </si>
  <si>
    <t>Resourced Provision School Led - Crossley Hall Primary School</t>
  </si>
  <si>
    <t>Resourced Provision School Led - Long Lee Primary School</t>
  </si>
  <si>
    <t>Resourced Provision School Led - Worth Valley Primary Academy</t>
  </si>
  <si>
    <t>Resourced Provision School Led - Parkwood Primary Academy</t>
  </si>
  <si>
    <t>Resourced Provision School Led - Cottingley Village Primary School</t>
  </si>
  <si>
    <t>Resourced Provision School Led - Horton Park Primary Academy</t>
  </si>
  <si>
    <t>Resourced Provision School Led - Ilkley Grammar School</t>
  </si>
  <si>
    <t>Resourced Provision School Led - Holybrook Primary School</t>
  </si>
  <si>
    <t>Further Education - Bradford College</t>
  </si>
  <si>
    <t>Further Education - Shipley College</t>
  </si>
  <si>
    <t>Further Education - Aspire I</t>
  </si>
  <si>
    <t>Totals</t>
  </si>
  <si>
    <t>Totals SEND</t>
  </si>
  <si>
    <t>Totals AP</t>
  </si>
  <si>
    <t>Consultation - High Needs Block Local Authority Draft Commissioned Places (Bradford-located Settings) 2021/22</t>
  </si>
  <si>
    <t>Appendix 4</t>
  </si>
  <si>
    <t>Resourced Provisions LA Led - Primary Phase</t>
  </si>
  <si>
    <t>Resourced Provisions LA Led - Secondary Phase</t>
  </si>
  <si>
    <t>20/21 Planned Budget AY Places (FTE)</t>
  </si>
  <si>
    <t>21/22 FY Apr-Aug Draft Planned Places (FTE)</t>
  </si>
  <si>
    <t>21/22 AY Draft Planned Places (FTE)</t>
  </si>
  <si>
    <t>SEND - Additional Places to be developed from April 2021 not yet allocated to a setting</t>
  </si>
  <si>
    <t>Special – Beechcliffe School</t>
  </si>
  <si>
    <t>A</t>
  </si>
  <si>
    <t>B</t>
  </si>
  <si>
    <t>Phase</t>
  </si>
  <si>
    <t>DfE No.</t>
  </si>
  <si>
    <t>School</t>
  </si>
  <si>
    <t>PRIMARY</t>
  </si>
  <si>
    <t>Addingham Primary School</t>
  </si>
  <si>
    <t>All Saints' CE Primary School (Bradford)</t>
  </si>
  <si>
    <t>All Saints' CE Primary School (Ilkley)</t>
  </si>
  <si>
    <t>Beckfoot Allerton Primary Academy</t>
  </si>
  <si>
    <t>Ashlands Primary School</t>
  </si>
  <si>
    <t>Atlas School</t>
  </si>
  <si>
    <t>Baildon CE Primary School</t>
  </si>
  <si>
    <t>Bankfoot Primary School</t>
  </si>
  <si>
    <t>Barkerend Primary Leadership Academy</t>
  </si>
  <si>
    <t>Ben Rhydding Primary School</t>
  </si>
  <si>
    <t>Blakehill Primary School</t>
  </si>
  <si>
    <t>Bowling Park Primary School</t>
  </si>
  <si>
    <t>Brackenhill Primary School</t>
  </si>
  <si>
    <t>Burley &amp; Woodhead CE Primary School</t>
  </si>
  <si>
    <t>Burley Oaks Primary School</t>
  </si>
  <si>
    <t>Byron Primary Academy</t>
  </si>
  <si>
    <t>Carrwood Primary School</t>
  </si>
  <si>
    <t>Cavendish Primary School</t>
  </si>
  <si>
    <t>Christ Church Primary Academy</t>
  </si>
  <si>
    <t>Clayton St John's CE Primary Academy</t>
  </si>
  <si>
    <t>Clayton Village Primary School</t>
  </si>
  <si>
    <t>Copthorne Primary Academy</t>
  </si>
  <si>
    <t>Cottingley Village Primary School</t>
  </si>
  <si>
    <t>Crossflatts Primary School</t>
  </si>
  <si>
    <t>Crossley Hall Primary School</t>
  </si>
  <si>
    <t>Cullingworth Village Primary Academy</t>
  </si>
  <si>
    <t>Denholme Primary Academy</t>
  </si>
  <si>
    <t>Dixons Marchbank Academy</t>
  </si>
  <si>
    <t>Dixons Music Primary</t>
  </si>
  <si>
    <t>East Morton CE Primary Academy</t>
  </si>
  <si>
    <t>Eastburn Junior and Infant School</t>
  </si>
  <si>
    <t>Eastwood Primary Academy</t>
  </si>
  <si>
    <t>Eldwick Primary School</t>
  </si>
  <si>
    <t>Fagley Primary School</t>
  </si>
  <si>
    <t>Farfield Primary</t>
  </si>
  <si>
    <t>Farnham Primary Academy</t>
  </si>
  <si>
    <t>Fearnville Primary Academy</t>
  </si>
  <si>
    <t>Feversham Primary Academy</t>
  </si>
  <si>
    <t>Foxhill Primary School</t>
  </si>
  <si>
    <t>Frizinghall Primary School</t>
  </si>
  <si>
    <t>Girlington Primary School</t>
  </si>
  <si>
    <t>Glenaire Primary School</t>
  </si>
  <si>
    <t>Green Lane Primary School</t>
  </si>
  <si>
    <t>Greengates Primary School</t>
  </si>
  <si>
    <t>Grove House Primary School</t>
  </si>
  <si>
    <t>Harden Primary Academy</t>
  </si>
  <si>
    <t>Haworth Primary Academy</t>
  </si>
  <si>
    <t>Beckfoot Heaton Primary Academy</t>
  </si>
  <si>
    <t>Heaton St Barnabas' CE Primary School</t>
  </si>
  <si>
    <t>High Crags Primary Leadership Academy</t>
  </si>
  <si>
    <t>Hill Top CE Primary School</t>
  </si>
  <si>
    <t>Hollingwood Primary Academy</t>
  </si>
  <si>
    <t>Holybrook Primary Academy</t>
  </si>
  <si>
    <t>Holycroft Primary Academy</t>
  </si>
  <si>
    <t>Home Farm Primary School</t>
  </si>
  <si>
    <t>Horton Grange Primary Academy</t>
  </si>
  <si>
    <t>Horton Park Primary Academy</t>
  </si>
  <si>
    <t>Hoyle Court Primary School</t>
  </si>
  <si>
    <t>Idle CE Primary School</t>
  </si>
  <si>
    <t>Ingrow Primary School</t>
  </si>
  <si>
    <t>Iqra Primary Academy</t>
  </si>
  <si>
    <t>Keelham Primary School</t>
  </si>
  <si>
    <t>Keighley St Andrew's CE Primary School</t>
  </si>
  <si>
    <t>Killinghall Primary School</t>
  </si>
  <si>
    <t>Knowleswood Primary School</t>
  </si>
  <si>
    <t>Lapage Primary School and Nursery</t>
  </si>
  <si>
    <t>Laycock Primary Academy</t>
  </si>
  <si>
    <t>Lees Primary Academy</t>
  </si>
  <si>
    <t>Ley Top Primary School</t>
  </si>
  <si>
    <t>Lidget Green Primary School</t>
  </si>
  <si>
    <t>Lilycroft Primary School</t>
  </si>
  <si>
    <t>Lister Primary School</t>
  </si>
  <si>
    <t>Long Lee Primary School</t>
  </si>
  <si>
    <t>Low Ash Primary School</t>
  </si>
  <si>
    <t>Low Moor CE Primary School</t>
  </si>
  <si>
    <t>Lower Fields Primary School</t>
  </si>
  <si>
    <t>Margaret McMillan Primary School</t>
  </si>
  <si>
    <t>Marshfield Primary School</t>
  </si>
  <si>
    <t>Menston Primary School</t>
  </si>
  <si>
    <t>Merlin Top Primary Academy</t>
  </si>
  <si>
    <t>Miriam Lord Community Primary School</t>
  </si>
  <si>
    <t>Myrtle Park Primary School</t>
  </si>
  <si>
    <t>Beckfoot Nessfield Primary Academy</t>
  </si>
  <si>
    <t>Newby Primary School</t>
  </si>
  <si>
    <t>Newhall Park Primary School</t>
  </si>
  <si>
    <t>Oakworth Primary Academy</t>
  </si>
  <si>
    <t>Oldfield Primary School</t>
  </si>
  <si>
    <t>Our Lady &amp; St Brendan's Catholic Primary School</t>
  </si>
  <si>
    <t>Our Lady of Victories Catholic Primary Academy</t>
  </si>
  <si>
    <t>Oxenhope CE Primary Academy</t>
  </si>
  <si>
    <t>The Co-op Academy Parkland</t>
  </si>
  <si>
    <t>Parkwood Primary School</t>
  </si>
  <si>
    <t>Peel Park Primary School</t>
  </si>
  <si>
    <t>Poplars Farm Primary School</t>
  </si>
  <si>
    <t>Beckfoot Priestthorpe Primary School</t>
  </si>
  <si>
    <t>The Co-op Academy Princeville</t>
  </si>
  <si>
    <t>Rainbow Primary Free School</t>
  </si>
  <si>
    <t>Reevy Hill Primary School</t>
  </si>
  <si>
    <t>Riddlesden St Mary's CE Primary</t>
  </si>
  <si>
    <t>Russell Hall Primary School</t>
  </si>
  <si>
    <t>Ryecroft Primary Academy</t>
  </si>
  <si>
    <t>Saltaire Primary School</t>
  </si>
  <si>
    <t>Sandal Primary School and Nursery</t>
  </si>
  <si>
    <t>Sandy Lane Primary School</t>
  </si>
  <si>
    <t>Shibden Head Primary Academy</t>
  </si>
  <si>
    <t>Shipley CE Primary Academy</t>
  </si>
  <si>
    <t>Shirley Manor Primary Academy</t>
  </si>
  <si>
    <t>Silsden Primary School</t>
  </si>
  <si>
    <t>Southmere Primary Academy</t>
  </si>
  <si>
    <t>Dixons Manningham Primary Academy</t>
  </si>
  <si>
    <t>St Anne's Catholic Primary Academy</t>
  </si>
  <si>
    <t>St Anthony's Catholic Primary School (Clayton)</t>
  </si>
  <si>
    <t>St Anthony's Catholic Primary School (Shipley)</t>
  </si>
  <si>
    <t>St Clare's Catholic Primary School</t>
  </si>
  <si>
    <t>St Columba's Catholic Primary School</t>
  </si>
  <si>
    <t>St Cuthbert &amp; the First Martyrs' Catholic Primary</t>
  </si>
  <si>
    <t>St Francis' Catholic Primary School</t>
  </si>
  <si>
    <t>St James Primary Academy</t>
  </si>
  <si>
    <t>St John The Evangelist Catholic Primary</t>
  </si>
  <si>
    <t>St John's CE Primary School</t>
  </si>
  <si>
    <t>St Joseph's Catholic Primary School (Bingley)</t>
  </si>
  <si>
    <t>St Joseph's Catholic Primary School (Bradford)</t>
  </si>
  <si>
    <t>St Joseph's Catholic Primary, Keighley</t>
  </si>
  <si>
    <t>St Luke's CE Primary School</t>
  </si>
  <si>
    <t xml:space="preserve">St Mary's and St Peter's Catholic </t>
  </si>
  <si>
    <t>St Matthew's Catholic Primary School</t>
  </si>
  <si>
    <t>St Matthew's CE Primary School</t>
  </si>
  <si>
    <t>St Oswald's CE Primary Academy</t>
  </si>
  <si>
    <t>St Paul's CE Primary School</t>
  </si>
  <si>
    <t>St Philip's CE Primary Academy</t>
  </si>
  <si>
    <t>St Stephen's CE Primary School</t>
  </si>
  <si>
    <t>St Walburga's Catholic Primary School</t>
  </si>
  <si>
    <t>St William's Catholic Primary School</t>
  </si>
  <si>
    <t>St Winefride's Catholic Primary</t>
  </si>
  <si>
    <t>Stanbury Village School</t>
  </si>
  <si>
    <t>Steeton Primary School</t>
  </si>
  <si>
    <t>Stocks Lane Primary School</t>
  </si>
  <si>
    <t>Swain House Primary School</t>
  </si>
  <si>
    <t>Thackley Primary School</t>
  </si>
  <si>
    <t>The Sacred Heart Catholic Primary Academy</t>
  </si>
  <si>
    <t>Thornbury Primary Leadership Academy</t>
  </si>
  <si>
    <t>Thornton Primary School</t>
  </si>
  <si>
    <t>Thorpe Primary School</t>
  </si>
  <si>
    <t>Trinity All Saints CE Primary School</t>
  </si>
  <si>
    <t>Victoria Primary School</t>
  </si>
  <si>
    <t>Wellington Primary School</t>
  </si>
  <si>
    <t>Westbourne Primary School</t>
  </si>
  <si>
    <t>Westminster CE Primary Academy</t>
  </si>
  <si>
    <t>Whetley Primary Academy</t>
  </si>
  <si>
    <t>Wibsey Primary School</t>
  </si>
  <si>
    <t>Wilsden Primary School</t>
  </si>
  <si>
    <t>Woodlands Primary Academy</t>
  </si>
  <si>
    <t>Woodside Academy</t>
  </si>
  <si>
    <t>Worth Valley Primary Academy</t>
  </si>
  <si>
    <t>Worthinghead Primary School</t>
  </si>
  <si>
    <t>Wycliffe CE Primary Academy</t>
  </si>
  <si>
    <t>SECONDARY</t>
  </si>
  <si>
    <t>Appleton Academy</t>
  </si>
  <si>
    <t>Beckfoot Academy</t>
  </si>
  <si>
    <t>Beckfoot Upper Heaton Academy</t>
  </si>
  <si>
    <t>Belle Vue Girls' Academy</t>
  </si>
  <si>
    <t>Bingley Grammar School</t>
  </si>
  <si>
    <t>Bradford Academy</t>
  </si>
  <si>
    <t>Bradford Girls Grammar (Free School)</t>
  </si>
  <si>
    <t>Buttershaw Business &amp; Enterprise College Academy</t>
  </si>
  <si>
    <t>Carlton Bolling College</t>
  </si>
  <si>
    <t>Dixons Allerton Academy</t>
  </si>
  <si>
    <t>Dixons City Academy</t>
  </si>
  <si>
    <t>Dixons McMillan Academy</t>
  </si>
  <si>
    <t>Dixons Trinity Academy</t>
  </si>
  <si>
    <t>Bradford Forster Academy</t>
  </si>
  <si>
    <t>Feversham College</t>
  </si>
  <si>
    <t>Grange Technology College</t>
  </si>
  <si>
    <t>Hanson School</t>
  </si>
  <si>
    <t>Ilkley Grammar School</t>
  </si>
  <si>
    <t>Immanuel College Academy</t>
  </si>
  <si>
    <t>Dixons Kings Academy</t>
  </si>
  <si>
    <t>Laisterdyke Leadership Academy</t>
  </si>
  <si>
    <t>Beckfoot Oakbank Academy</t>
  </si>
  <si>
    <t>Oasis Academy Lister Park</t>
  </si>
  <si>
    <t>One In A Million (Free School)</t>
  </si>
  <si>
    <t>Parkside School</t>
  </si>
  <si>
    <t>Queensbury Academy</t>
  </si>
  <si>
    <t>Dixons Cottingley Academy</t>
  </si>
  <si>
    <t>St Bede's &amp; St Joseph's Catholic College</t>
  </si>
  <si>
    <t>The Holy Family Catholic School</t>
  </si>
  <si>
    <t>Beckfoot Thornton Academy</t>
  </si>
  <si>
    <t>Titus Salt School</t>
  </si>
  <si>
    <t>Tong Leadership Academy</t>
  </si>
  <si>
    <t>University Academy Keighley</t>
  </si>
  <si>
    <t>Bronte Girls' Academy</t>
  </si>
  <si>
    <t>Eden Boys Leadership Academy</t>
  </si>
  <si>
    <t>Consultation - Proposed SEND Funding Floor - Indicative Model</t>
  </si>
  <si>
    <t>B  Minus A</t>
  </si>
  <si>
    <t>Current SEND Funding Floor Allocation 20/21</t>
  </si>
  <si>
    <t>Indicative Value of MFL (minimum £4,180 and £5,415) funding 2021/22</t>
  </si>
  <si>
    <t>Total Applicable AEN NFF Funding 2021/22 (Indicative)</t>
  </si>
  <si>
    <t>Total Applicable EHCPs FTE (excluding Early Years and Post 16) September 2020</t>
  </si>
  <si>
    <t>SEND Floor Allocation using Proposed Model where A &gt; B</t>
  </si>
  <si>
    <t>Element 2 Cost associated with these EHCPs (column 1 x £6,000)</t>
  </si>
  <si>
    <t>Value of AEN NFF Funding to Contribute to Element 2 EHCPS (column 3 x P=9.5%; S=11.2%)</t>
  </si>
  <si>
    <t>Appendix 5</t>
  </si>
  <si>
    <t>Key to Columns</t>
  </si>
  <si>
    <t>The total FTE number of EHCPs - excluding early years and post 16 - taken from the September 2020 mainstream high needs funding calculations.</t>
  </si>
  <si>
    <t>Column 1 multiplied by £6,000, which is the value of Element 2 for 1 FTE EHCP.</t>
  </si>
  <si>
    <t>The school's applicable Additional Educational Needs National Funding Formula based allocation using the 2021/22 Schools Block consultation modelling.</t>
  </si>
  <si>
    <t>The value of column 3 the school is to use to cover its Element 2 cost shown in column 2. Primary = column 3 x 9.5%. Secondary = column 3 x 11.2%.</t>
  </si>
  <si>
    <t>The difference between A and B (columns 2 and 4). Where this is negative the value of Element 2 cost is greater than column 4.</t>
  </si>
  <si>
    <t>The additional funding that would be allocated under the proposed new model where column 5 is a negative figure.</t>
  </si>
  <si>
    <t>The SEND Floor allocation that the school currently receives (on a protected basis, last calculated in 2017/18).</t>
  </si>
  <si>
    <t>Difference Between Proposed and Current Allocation (column 6-7)</t>
  </si>
  <si>
    <t>The difference between the proposed new model and the current model (column 6  minus column 7).</t>
  </si>
  <si>
    <t>Showing the total value of 'new' funding that is being allocated to the school as a result of the DfE's levelling up via the NFF Per Pupil Minimums. Will offset column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</si>
</sst>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Fill="1" applyAlignment="1"/>
    <xf numFmtId="0" fontId="4" fillId="0" borderId="0" xfId="0" applyFont="1" applyAlignment="1">
      <alignment horizontal="right"/>
    </xf>
    <xf numFmtId="0" fontId="1" fillId="0" borderId="0" xfId="0" applyFont="1"/>
    <xf numFmtId="164" fontId="6" fillId="0" borderId="0" xfId="0" applyNumberFormat="1" applyFont="1" applyAlignment="1">
      <alignment horizontal="left"/>
    </xf>
    <xf numFmtId="164" fontId="7" fillId="0" borderId="0" xfId="0" quotePrefix="1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1" fillId="0" borderId="1" xfId="0" applyNumberFormat="1" applyFont="1" applyBorder="1"/>
    <xf numFmtId="164" fontId="0" fillId="4" borderId="1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0" fontId="0" fillId="0" borderId="1" xfId="0" applyBorder="1"/>
    <xf numFmtId="164" fontId="2" fillId="0" borderId="4" xfId="0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2" fillId="0" borderId="0" xfId="0" applyFont="1"/>
    <xf numFmtId="164" fontId="6" fillId="0" borderId="4" xfId="0" applyNumberFormat="1" applyFont="1" applyFill="1" applyBorder="1" applyAlignment="1">
      <alignment horizontal="right"/>
    </xf>
    <xf numFmtId="164" fontId="9" fillId="0" borderId="4" xfId="0" applyNumberFormat="1" applyFont="1" applyBorder="1"/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2" fillId="7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5" fontId="1" fillId="0" borderId="1" xfId="0" applyNumberFormat="1" applyFont="1" applyFill="1" applyBorder="1"/>
    <xf numFmtId="165" fontId="0" fillId="0" borderId="1" xfId="0" applyNumberForma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left"/>
    </xf>
    <xf numFmtId="165" fontId="8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5" x14ac:dyDescent="0.25"/>
  <cols>
    <col min="1" max="1" width="90.42578125" customWidth="1"/>
    <col min="2" max="2" width="11.140625" style="2" bestFit="1" customWidth="1"/>
    <col min="3" max="3" width="11.5703125" style="3" customWidth="1"/>
    <col min="4" max="4" width="12.28515625" style="3" customWidth="1"/>
    <col min="5" max="5" width="11.85546875" style="3" customWidth="1"/>
    <col min="6" max="6" width="10.28515625" style="6" customWidth="1"/>
  </cols>
  <sheetData>
    <row r="1" spans="1:6" x14ac:dyDescent="0.25">
      <c r="A1" s="1" t="s">
        <v>55</v>
      </c>
      <c r="D1" s="4"/>
      <c r="E1" s="4"/>
      <c r="F1" s="5" t="s">
        <v>56</v>
      </c>
    </row>
    <row r="2" spans="1:6" x14ac:dyDescent="0.25">
      <c r="B2" s="7"/>
      <c r="C2" s="7"/>
      <c r="E2" s="8"/>
    </row>
    <row r="3" spans="1:6" s="12" customFormat="1" ht="92.25" customHeight="1" x14ac:dyDescent="0.25">
      <c r="A3" s="27" t="s">
        <v>0</v>
      </c>
      <c r="B3" s="28" t="s">
        <v>1</v>
      </c>
      <c r="C3" s="9" t="s">
        <v>59</v>
      </c>
      <c r="D3" s="10" t="s">
        <v>60</v>
      </c>
      <c r="E3" s="10" t="s">
        <v>61</v>
      </c>
      <c r="F3" s="11" t="s">
        <v>2</v>
      </c>
    </row>
    <row r="4" spans="1:6" x14ac:dyDescent="0.25">
      <c r="A4" s="13" t="s">
        <v>3</v>
      </c>
      <c r="B4" s="14" t="s">
        <v>4</v>
      </c>
      <c r="C4" s="15">
        <v>50</v>
      </c>
      <c r="D4" s="16">
        <v>65</v>
      </c>
      <c r="E4" s="16">
        <v>65</v>
      </c>
      <c r="F4" s="17">
        <f>E4-C4</f>
        <v>15</v>
      </c>
    </row>
    <row r="5" spans="1:6" x14ac:dyDescent="0.25">
      <c r="A5" s="13" t="s">
        <v>5</v>
      </c>
      <c r="B5" s="14" t="s">
        <v>4</v>
      </c>
      <c r="C5" s="15">
        <v>50</v>
      </c>
      <c r="D5" s="16">
        <v>90</v>
      </c>
      <c r="E5" s="16">
        <v>90</v>
      </c>
      <c r="F5" s="17">
        <f>E5-C5</f>
        <v>40</v>
      </c>
    </row>
    <row r="6" spans="1:6" hidden="1" x14ac:dyDescent="0.25">
      <c r="A6" s="13" t="s">
        <v>6</v>
      </c>
      <c r="B6" s="14" t="s">
        <v>4</v>
      </c>
      <c r="C6" s="18"/>
      <c r="D6" s="16"/>
      <c r="E6" s="16"/>
      <c r="F6" s="17"/>
    </row>
    <row r="7" spans="1:6" x14ac:dyDescent="0.25">
      <c r="A7" s="13" t="s">
        <v>7</v>
      </c>
      <c r="B7" s="14" t="s">
        <v>4</v>
      </c>
      <c r="C7" s="15">
        <v>49</v>
      </c>
      <c r="D7" s="16">
        <f>C7</f>
        <v>49</v>
      </c>
      <c r="E7" s="16">
        <f>D7</f>
        <v>49</v>
      </c>
      <c r="F7" s="17">
        <f t="shared" ref="F7:F54" si="0">E7-C7</f>
        <v>0</v>
      </c>
    </row>
    <row r="8" spans="1:6" x14ac:dyDescent="0.25">
      <c r="A8" s="13" t="s">
        <v>8</v>
      </c>
      <c r="B8" s="14" t="s">
        <v>9</v>
      </c>
      <c r="C8" s="15">
        <v>12</v>
      </c>
      <c r="D8" s="16">
        <v>6</v>
      </c>
      <c r="E8" s="16">
        <v>6</v>
      </c>
      <c r="F8" s="17">
        <f t="shared" si="0"/>
        <v>-6</v>
      </c>
    </row>
    <row r="9" spans="1:6" x14ac:dyDescent="0.25">
      <c r="A9" s="13" t="s">
        <v>10</v>
      </c>
      <c r="B9" s="14" t="s">
        <v>9</v>
      </c>
      <c r="C9" s="15">
        <v>16.8</v>
      </c>
      <c r="D9" s="16">
        <v>16.8</v>
      </c>
      <c r="E9" s="16">
        <v>16.8</v>
      </c>
      <c r="F9" s="17">
        <f t="shared" si="0"/>
        <v>0</v>
      </c>
    </row>
    <row r="10" spans="1:6" x14ac:dyDescent="0.25">
      <c r="A10" s="13" t="s">
        <v>11</v>
      </c>
      <c r="B10" s="14" t="s">
        <v>9</v>
      </c>
      <c r="C10" s="18"/>
      <c r="D10" s="16">
        <v>6</v>
      </c>
      <c r="E10" s="16">
        <v>6</v>
      </c>
      <c r="F10" s="17">
        <f t="shared" si="0"/>
        <v>6</v>
      </c>
    </row>
    <row r="11" spans="1:6" x14ac:dyDescent="0.25">
      <c r="A11" s="13" t="s">
        <v>12</v>
      </c>
      <c r="B11" s="14" t="s">
        <v>9</v>
      </c>
      <c r="C11" s="15">
        <v>19.8</v>
      </c>
      <c r="D11" s="16">
        <v>19.8</v>
      </c>
      <c r="E11" s="16">
        <v>19.8</v>
      </c>
      <c r="F11" s="17">
        <f t="shared" si="0"/>
        <v>0</v>
      </c>
    </row>
    <row r="12" spans="1:6" x14ac:dyDescent="0.25">
      <c r="A12" s="13" t="s">
        <v>13</v>
      </c>
      <c r="B12" s="14" t="s">
        <v>9</v>
      </c>
      <c r="C12" s="15">
        <v>18</v>
      </c>
      <c r="D12" s="16">
        <v>18</v>
      </c>
      <c r="E12" s="16">
        <v>18</v>
      </c>
      <c r="F12" s="17">
        <f t="shared" si="0"/>
        <v>0</v>
      </c>
    </row>
    <row r="13" spans="1:6" x14ac:dyDescent="0.25">
      <c r="A13" s="13" t="s">
        <v>14</v>
      </c>
      <c r="B13" s="14" t="s">
        <v>9</v>
      </c>
      <c r="C13" s="15">
        <v>11.400000000000006</v>
      </c>
      <c r="D13" s="16">
        <v>11.400000000000006</v>
      </c>
      <c r="E13" s="16">
        <v>11.400000000000006</v>
      </c>
      <c r="F13" s="17">
        <f t="shared" si="0"/>
        <v>0</v>
      </c>
    </row>
    <row r="14" spans="1:6" x14ac:dyDescent="0.25">
      <c r="A14" s="13" t="s">
        <v>15</v>
      </c>
      <c r="B14" s="14" t="s">
        <v>9</v>
      </c>
      <c r="C14" s="15">
        <v>20</v>
      </c>
      <c r="D14" s="16">
        <v>20</v>
      </c>
      <c r="E14" s="16">
        <v>20</v>
      </c>
      <c r="F14" s="17">
        <f t="shared" si="0"/>
        <v>0</v>
      </c>
    </row>
    <row r="15" spans="1:6" x14ac:dyDescent="0.25">
      <c r="A15" s="13" t="s">
        <v>16</v>
      </c>
      <c r="B15" s="14" t="s">
        <v>9</v>
      </c>
      <c r="C15" s="15">
        <v>20</v>
      </c>
      <c r="D15" s="16">
        <v>20</v>
      </c>
      <c r="E15" s="16">
        <v>20</v>
      </c>
      <c r="F15" s="17">
        <f t="shared" si="0"/>
        <v>0</v>
      </c>
    </row>
    <row r="16" spans="1:6" x14ac:dyDescent="0.25">
      <c r="A16" s="13" t="s">
        <v>17</v>
      </c>
      <c r="B16" s="14" t="s">
        <v>9</v>
      </c>
      <c r="C16" s="15">
        <v>12</v>
      </c>
      <c r="D16" s="16">
        <f>C16</f>
        <v>12</v>
      </c>
      <c r="E16" s="16">
        <f>D16</f>
        <v>12</v>
      </c>
      <c r="F16" s="17">
        <f t="shared" si="0"/>
        <v>0</v>
      </c>
    </row>
    <row r="17" spans="1:6" x14ac:dyDescent="0.25">
      <c r="A17" s="13" t="s">
        <v>18</v>
      </c>
      <c r="B17" s="14" t="s">
        <v>9</v>
      </c>
      <c r="C17" s="15">
        <v>48</v>
      </c>
      <c r="D17" s="16">
        <v>48</v>
      </c>
      <c r="E17" s="16">
        <v>48</v>
      </c>
      <c r="F17" s="17">
        <f t="shared" si="0"/>
        <v>0</v>
      </c>
    </row>
    <row r="18" spans="1:6" x14ac:dyDescent="0.25">
      <c r="A18" s="13" t="s">
        <v>63</v>
      </c>
      <c r="B18" s="14" t="s">
        <v>9</v>
      </c>
      <c r="C18" s="15">
        <v>233</v>
      </c>
      <c r="D18" s="16">
        <v>248</v>
      </c>
      <c r="E18" s="16">
        <v>248</v>
      </c>
      <c r="F18" s="17">
        <f t="shared" si="0"/>
        <v>15</v>
      </c>
    </row>
    <row r="19" spans="1:6" x14ac:dyDescent="0.25">
      <c r="A19" s="13" t="s">
        <v>19</v>
      </c>
      <c r="B19" s="14" t="s">
        <v>9</v>
      </c>
      <c r="C19" s="15">
        <v>250.8</v>
      </c>
      <c r="D19" s="16">
        <v>250.8</v>
      </c>
      <c r="E19" s="16">
        <v>250.8</v>
      </c>
      <c r="F19" s="17">
        <f t="shared" si="0"/>
        <v>0</v>
      </c>
    </row>
    <row r="20" spans="1:6" x14ac:dyDescent="0.25">
      <c r="A20" s="13" t="s">
        <v>20</v>
      </c>
      <c r="B20" s="14" t="s">
        <v>9</v>
      </c>
      <c r="C20" s="15">
        <v>169</v>
      </c>
      <c r="D20" s="16">
        <v>171</v>
      </c>
      <c r="E20" s="16">
        <v>171</v>
      </c>
      <c r="F20" s="17">
        <f t="shared" si="0"/>
        <v>2</v>
      </c>
    </row>
    <row r="21" spans="1:6" x14ac:dyDescent="0.25">
      <c r="A21" s="13" t="s">
        <v>21</v>
      </c>
      <c r="B21" s="14" t="s">
        <v>9</v>
      </c>
      <c r="C21" s="15">
        <v>144</v>
      </c>
      <c r="D21" s="16">
        <v>144</v>
      </c>
      <c r="E21" s="16">
        <v>144</v>
      </c>
      <c r="F21" s="17">
        <f t="shared" si="0"/>
        <v>0</v>
      </c>
    </row>
    <row r="22" spans="1:6" x14ac:dyDescent="0.25">
      <c r="A22" s="13" t="s">
        <v>22</v>
      </c>
      <c r="B22" s="14" t="s">
        <v>9</v>
      </c>
      <c r="C22" s="15">
        <v>130</v>
      </c>
      <c r="D22" s="16">
        <v>130</v>
      </c>
      <c r="E22" s="16">
        <v>130</v>
      </c>
      <c r="F22" s="17">
        <f t="shared" si="0"/>
        <v>0</v>
      </c>
    </row>
    <row r="23" spans="1:6" x14ac:dyDescent="0.25">
      <c r="A23" s="13" t="s">
        <v>23</v>
      </c>
      <c r="B23" s="14" t="s">
        <v>9</v>
      </c>
      <c r="C23" s="15">
        <v>97</v>
      </c>
      <c r="D23" s="16">
        <v>102</v>
      </c>
      <c r="E23" s="16">
        <v>102</v>
      </c>
      <c r="F23" s="17">
        <f t="shared" si="0"/>
        <v>5</v>
      </c>
    </row>
    <row r="24" spans="1:6" x14ac:dyDescent="0.25">
      <c r="A24" s="13" t="s">
        <v>24</v>
      </c>
      <c r="B24" s="14" t="s">
        <v>9</v>
      </c>
      <c r="C24" s="15">
        <v>387</v>
      </c>
      <c r="D24" s="16">
        <v>360</v>
      </c>
      <c r="E24" s="16">
        <v>360</v>
      </c>
      <c r="F24" s="17">
        <f t="shared" si="0"/>
        <v>-27</v>
      </c>
    </row>
    <row r="25" spans="1:6" x14ac:dyDescent="0.25">
      <c r="A25" s="13" t="s">
        <v>25</v>
      </c>
      <c r="B25" s="14" t="s">
        <v>9</v>
      </c>
      <c r="C25" s="15">
        <v>134</v>
      </c>
      <c r="D25" s="16">
        <v>134</v>
      </c>
      <c r="E25" s="16">
        <v>134</v>
      </c>
      <c r="F25" s="17">
        <f t="shared" si="0"/>
        <v>0</v>
      </c>
    </row>
    <row r="26" spans="1:6" x14ac:dyDescent="0.25">
      <c r="A26" s="13" t="s">
        <v>26</v>
      </c>
      <c r="B26" s="14" t="s">
        <v>9</v>
      </c>
      <c r="C26" s="15">
        <v>12</v>
      </c>
      <c r="D26" s="16">
        <v>12</v>
      </c>
      <c r="E26" s="16">
        <v>12</v>
      </c>
      <c r="F26" s="17">
        <f t="shared" si="0"/>
        <v>0</v>
      </c>
    </row>
    <row r="27" spans="1:6" x14ac:dyDescent="0.25">
      <c r="A27" s="13" t="s">
        <v>27</v>
      </c>
      <c r="B27" s="14" t="s">
        <v>9</v>
      </c>
      <c r="C27" s="15">
        <v>8</v>
      </c>
      <c r="D27" s="16">
        <v>8</v>
      </c>
      <c r="E27" s="16">
        <v>8</v>
      </c>
      <c r="F27" s="17">
        <f t="shared" si="0"/>
        <v>0</v>
      </c>
    </row>
    <row r="28" spans="1:6" x14ac:dyDescent="0.25">
      <c r="A28" s="13" t="s">
        <v>28</v>
      </c>
      <c r="B28" s="14" t="s">
        <v>9</v>
      </c>
      <c r="C28" s="15">
        <v>24</v>
      </c>
      <c r="D28" s="16">
        <v>24</v>
      </c>
      <c r="E28" s="16">
        <v>24</v>
      </c>
      <c r="F28" s="17">
        <f t="shared" si="0"/>
        <v>0</v>
      </c>
    </row>
    <row r="29" spans="1:6" x14ac:dyDescent="0.25">
      <c r="A29" s="13" t="s">
        <v>29</v>
      </c>
      <c r="B29" s="14" t="s">
        <v>9</v>
      </c>
      <c r="C29" s="15">
        <v>6</v>
      </c>
      <c r="D29" s="16">
        <v>6</v>
      </c>
      <c r="E29" s="16">
        <v>6</v>
      </c>
      <c r="F29" s="17">
        <f t="shared" si="0"/>
        <v>0</v>
      </c>
    </row>
    <row r="30" spans="1:6" x14ac:dyDescent="0.25">
      <c r="A30" s="13" t="s">
        <v>30</v>
      </c>
      <c r="B30" s="14" t="s">
        <v>9</v>
      </c>
      <c r="C30" s="15">
        <v>16</v>
      </c>
      <c r="D30" s="16">
        <v>16</v>
      </c>
      <c r="E30" s="16">
        <v>16</v>
      </c>
      <c r="F30" s="17">
        <f t="shared" si="0"/>
        <v>0</v>
      </c>
    </row>
    <row r="31" spans="1:6" x14ac:dyDescent="0.25">
      <c r="A31" s="13" t="s">
        <v>31</v>
      </c>
      <c r="B31" s="14" t="s">
        <v>9</v>
      </c>
      <c r="C31" s="15">
        <v>6</v>
      </c>
      <c r="D31" s="16">
        <v>6</v>
      </c>
      <c r="E31" s="16">
        <v>6</v>
      </c>
      <c r="F31" s="17">
        <f t="shared" si="0"/>
        <v>0</v>
      </c>
    </row>
    <row r="32" spans="1:6" x14ac:dyDescent="0.25">
      <c r="A32" s="13" t="s">
        <v>32</v>
      </c>
      <c r="B32" s="14" t="s">
        <v>9</v>
      </c>
      <c r="C32" s="15">
        <v>8</v>
      </c>
      <c r="D32" s="16">
        <v>20</v>
      </c>
      <c r="E32" s="16">
        <v>20</v>
      </c>
      <c r="F32" s="17">
        <f t="shared" si="0"/>
        <v>12</v>
      </c>
    </row>
    <row r="33" spans="1:6" x14ac:dyDescent="0.25">
      <c r="A33" s="13" t="s">
        <v>33</v>
      </c>
      <c r="B33" s="14" t="s">
        <v>9</v>
      </c>
      <c r="C33" s="15">
        <v>12</v>
      </c>
      <c r="D33" s="16">
        <v>12</v>
      </c>
      <c r="E33" s="16">
        <v>12</v>
      </c>
      <c r="F33" s="17">
        <f t="shared" si="0"/>
        <v>0</v>
      </c>
    </row>
    <row r="34" spans="1:6" x14ac:dyDescent="0.25">
      <c r="A34" s="13" t="s">
        <v>34</v>
      </c>
      <c r="B34" s="14" t="s">
        <v>9</v>
      </c>
      <c r="C34" s="15">
        <v>14</v>
      </c>
      <c r="D34" s="16">
        <v>14</v>
      </c>
      <c r="E34" s="16">
        <v>14</v>
      </c>
      <c r="F34" s="17">
        <f t="shared" si="0"/>
        <v>0</v>
      </c>
    </row>
    <row r="35" spans="1:6" x14ac:dyDescent="0.25">
      <c r="A35" s="13" t="s">
        <v>35</v>
      </c>
      <c r="B35" s="14" t="s">
        <v>9</v>
      </c>
      <c r="C35" s="15">
        <v>16</v>
      </c>
      <c r="D35" s="16">
        <v>20</v>
      </c>
      <c r="E35" s="16">
        <v>20</v>
      </c>
      <c r="F35" s="17">
        <f t="shared" si="0"/>
        <v>4</v>
      </c>
    </row>
    <row r="36" spans="1:6" x14ac:dyDescent="0.25">
      <c r="A36" s="13" t="s">
        <v>36</v>
      </c>
      <c r="B36" s="14" t="s">
        <v>9</v>
      </c>
      <c r="C36" s="15">
        <v>16</v>
      </c>
      <c r="D36" s="16">
        <v>16</v>
      </c>
      <c r="E36" s="16">
        <v>16</v>
      </c>
      <c r="F36" s="17">
        <f t="shared" si="0"/>
        <v>0</v>
      </c>
    </row>
    <row r="37" spans="1:6" x14ac:dyDescent="0.25">
      <c r="A37" s="13" t="s">
        <v>37</v>
      </c>
      <c r="B37" s="14" t="s">
        <v>9</v>
      </c>
      <c r="C37" s="15">
        <v>30</v>
      </c>
      <c r="D37" s="16">
        <v>30</v>
      </c>
      <c r="E37" s="16">
        <v>30</v>
      </c>
      <c r="F37" s="17">
        <f t="shared" si="0"/>
        <v>0</v>
      </c>
    </row>
    <row r="38" spans="1:6" x14ac:dyDescent="0.25">
      <c r="A38" s="13" t="s">
        <v>38</v>
      </c>
      <c r="B38" s="14" t="s">
        <v>9</v>
      </c>
      <c r="C38" s="15">
        <v>27</v>
      </c>
      <c r="D38" s="16">
        <v>27</v>
      </c>
      <c r="E38" s="16">
        <v>27</v>
      </c>
      <c r="F38" s="17">
        <f t="shared" si="0"/>
        <v>0</v>
      </c>
    </row>
    <row r="39" spans="1:6" x14ac:dyDescent="0.25">
      <c r="A39" s="13" t="s">
        <v>39</v>
      </c>
      <c r="B39" s="14" t="s">
        <v>9</v>
      </c>
      <c r="C39" s="15">
        <v>10</v>
      </c>
      <c r="D39" s="16">
        <v>10</v>
      </c>
      <c r="E39" s="16">
        <v>10</v>
      </c>
      <c r="F39" s="17">
        <f t="shared" si="0"/>
        <v>0</v>
      </c>
    </row>
    <row r="40" spans="1:6" x14ac:dyDescent="0.25">
      <c r="A40" s="13" t="s">
        <v>40</v>
      </c>
      <c r="B40" s="14" t="s">
        <v>9</v>
      </c>
      <c r="C40" s="15">
        <v>12</v>
      </c>
      <c r="D40" s="16">
        <v>12</v>
      </c>
      <c r="E40" s="16">
        <v>12</v>
      </c>
      <c r="F40" s="17">
        <f t="shared" si="0"/>
        <v>0</v>
      </c>
    </row>
    <row r="41" spans="1:6" x14ac:dyDescent="0.25">
      <c r="A41" s="13" t="s">
        <v>41</v>
      </c>
      <c r="B41" s="14" t="s">
        <v>9</v>
      </c>
      <c r="C41" s="15">
        <v>24</v>
      </c>
      <c r="D41" s="16">
        <v>24</v>
      </c>
      <c r="E41" s="16">
        <v>24</v>
      </c>
      <c r="F41" s="17">
        <f t="shared" si="0"/>
        <v>0</v>
      </c>
    </row>
    <row r="42" spans="1:6" x14ac:dyDescent="0.25">
      <c r="A42" s="13" t="s">
        <v>42</v>
      </c>
      <c r="B42" s="14" t="s">
        <v>9</v>
      </c>
      <c r="C42" s="15">
        <v>7</v>
      </c>
      <c r="D42" s="16">
        <v>16</v>
      </c>
      <c r="E42" s="16">
        <v>16</v>
      </c>
      <c r="F42" s="17">
        <f t="shared" si="0"/>
        <v>9</v>
      </c>
    </row>
    <row r="43" spans="1:6" x14ac:dyDescent="0.25">
      <c r="A43" s="13" t="s">
        <v>43</v>
      </c>
      <c r="B43" s="14" t="s">
        <v>9</v>
      </c>
      <c r="C43" s="15">
        <v>8</v>
      </c>
      <c r="D43" s="16">
        <v>8</v>
      </c>
      <c r="E43" s="16">
        <v>8</v>
      </c>
      <c r="F43" s="17">
        <f t="shared" si="0"/>
        <v>0</v>
      </c>
    </row>
    <row r="44" spans="1:6" x14ac:dyDescent="0.25">
      <c r="A44" s="13" t="s">
        <v>44</v>
      </c>
      <c r="B44" s="14" t="s">
        <v>9</v>
      </c>
      <c r="C44" s="15">
        <v>12</v>
      </c>
      <c r="D44" s="16">
        <v>12</v>
      </c>
      <c r="E44" s="16">
        <v>12</v>
      </c>
      <c r="F44" s="17">
        <f t="shared" si="0"/>
        <v>0</v>
      </c>
    </row>
    <row r="45" spans="1:6" x14ac:dyDescent="0.25">
      <c r="A45" s="13" t="s">
        <v>45</v>
      </c>
      <c r="B45" s="14" t="s">
        <v>9</v>
      </c>
      <c r="C45" s="15">
        <v>10</v>
      </c>
      <c r="D45" s="16">
        <v>10</v>
      </c>
      <c r="E45" s="16">
        <v>10</v>
      </c>
      <c r="F45" s="17">
        <f t="shared" si="0"/>
        <v>0</v>
      </c>
    </row>
    <row r="46" spans="1:6" x14ac:dyDescent="0.25">
      <c r="A46" s="13" t="s">
        <v>46</v>
      </c>
      <c r="B46" s="14" t="s">
        <v>9</v>
      </c>
      <c r="C46" s="15">
        <v>12</v>
      </c>
      <c r="D46" s="16">
        <v>12</v>
      </c>
      <c r="E46" s="16">
        <v>12</v>
      </c>
      <c r="F46" s="17">
        <f t="shared" si="0"/>
        <v>0</v>
      </c>
    </row>
    <row r="47" spans="1:6" x14ac:dyDescent="0.25">
      <c r="A47" s="13" t="s">
        <v>47</v>
      </c>
      <c r="B47" s="14" t="s">
        <v>9</v>
      </c>
      <c r="C47" s="15">
        <v>12</v>
      </c>
      <c r="D47" s="16">
        <v>12</v>
      </c>
      <c r="E47" s="16">
        <v>12</v>
      </c>
      <c r="F47" s="17">
        <f t="shared" si="0"/>
        <v>0</v>
      </c>
    </row>
    <row r="48" spans="1:6" x14ac:dyDescent="0.25">
      <c r="A48" s="13" t="s">
        <v>48</v>
      </c>
      <c r="B48" s="14" t="s">
        <v>9</v>
      </c>
      <c r="C48" s="19"/>
      <c r="D48" s="16">
        <v>16</v>
      </c>
      <c r="E48" s="16">
        <v>16</v>
      </c>
      <c r="F48" s="17">
        <f t="shared" si="0"/>
        <v>16</v>
      </c>
    </row>
    <row r="49" spans="1:6" x14ac:dyDescent="0.25">
      <c r="A49" s="13" t="s">
        <v>57</v>
      </c>
      <c r="B49" s="14" t="s">
        <v>9</v>
      </c>
      <c r="C49" s="15">
        <v>75</v>
      </c>
      <c r="D49" s="16">
        <v>86</v>
      </c>
      <c r="E49" s="16">
        <f>D49</f>
        <v>86</v>
      </c>
      <c r="F49" s="17">
        <f t="shared" si="0"/>
        <v>11</v>
      </c>
    </row>
    <row r="50" spans="1:6" x14ac:dyDescent="0.25">
      <c r="A50" s="13" t="s">
        <v>58</v>
      </c>
      <c r="B50" s="14" t="s">
        <v>9</v>
      </c>
      <c r="C50" s="15">
        <v>60</v>
      </c>
      <c r="D50" s="16">
        <v>50</v>
      </c>
      <c r="E50" s="16">
        <f>D50</f>
        <v>50</v>
      </c>
      <c r="F50" s="17">
        <f t="shared" si="0"/>
        <v>-10</v>
      </c>
    </row>
    <row r="51" spans="1:6" x14ac:dyDescent="0.25">
      <c r="A51" s="13" t="s">
        <v>49</v>
      </c>
      <c r="B51" s="14" t="s">
        <v>9</v>
      </c>
      <c r="C51" s="15">
        <v>159</v>
      </c>
      <c r="D51" s="16">
        <v>159</v>
      </c>
      <c r="E51" s="16">
        <f>D51</f>
        <v>159</v>
      </c>
      <c r="F51" s="17">
        <f t="shared" si="0"/>
        <v>0</v>
      </c>
    </row>
    <row r="52" spans="1:6" x14ac:dyDescent="0.25">
      <c r="A52" s="13" t="s">
        <v>50</v>
      </c>
      <c r="B52" s="14" t="s">
        <v>9</v>
      </c>
      <c r="C52" s="15">
        <v>132</v>
      </c>
      <c r="D52" s="16">
        <v>132</v>
      </c>
      <c r="E52" s="16">
        <f>D52</f>
        <v>132</v>
      </c>
      <c r="F52" s="17">
        <f t="shared" si="0"/>
        <v>0</v>
      </c>
    </row>
    <row r="53" spans="1:6" x14ac:dyDescent="0.25">
      <c r="A53" s="13" t="s">
        <v>51</v>
      </c>
      <c r="B53" s="14" t="s">
        <v>9</v>
      </c>
      <c r="C53" s="15">
        <v>40</v>
      </c>
      <c r="D53" s="16">
        <v>40</v>
      </c>
      <c r="E53" s="16">
        <f>D53</f>
        <v>40</v>
      </c>
      <c r="F53" s="17">
        <f t="shared" si="0"/>
        <v>0</v>
      </c>
    </row>
    <row r="54" spans="1:6" ht="15.75" thickBot="1" x14ac:dyDescent="0.3">
      <c r="A54" s="13" t="s">
        <v>62</v>
      </c>
      <c r="B54" s="14" t="s">
        <v>9</v>
      </c>
      <c r="C54" s="15">
        <v>100</v>
      </c>
      <c r="D54" s="16">
        <f>E54</f>
        <v>80</v>
      </c>
      <c r="E54" s="16">
        <v>80</v>
      </c>
      <c r="F54" s="17">
        <f t="shared" si="0"/>
        <v>-20</v>
      </c>
    </row>
    <row r="55" spans="1:6" s="23" customFormat="1" ht="15.75" thickBot="1" x14ac:dyDescent="0.3">
      <c r="A55" s="53" t="s">
        <v>52</v>
      </c>
      <c r="B55" s="54"/>
      <c r="C55" s="21">
        <f>SUM(C4:C54)</f>
        <v>2739.8</v>
      </c>
      <c r="D55" s="21">
        <f>SUM(D4:D54)</f>
        <v>2811.8</v>
      </c>
      <c r="E55" s="21">
        <f>SUM(E4:E54)</f>
        <v>2811.8</v>
      </c>
      <c r="F55" s="22">
        <f>SUM(F4:F54)</f>
        <v>72</v>
      </c>
    </row>
    <row r="56" spans="1:6" s="23" customFormat="1" ht="15.75" thickBot="1" x14ac:dyDescent="0.3">
      <c r="A56" s="55" t="s">
        <v>53</v>
      </c>
      <c r="B56" s="56"/>
      <c r="C56" s="24">
        <f>C55-C57</f>
        <v>2590.8000000000002</v>
      </c>
      <c r="D56" s="24">
        <f>D55-D57</f>
        <v>2607.8000000000002</v>
      </c>
      <c r="E56" s="24">
        <f>E55-E57</f>
        <v>2607.8000000000002</v>
      </c>
      <c r="F56" s="25">
        <f>E56-C56</f>
        <v>17</v>
      </c>
    </row>
    <row r="57" spans="1:6" s="23" customFormat="1" ht="15.75" thickBot="1" x14ac:dyDescent="0.3">
      <c r="A57" s="55" t="s">
        <v>54</v>
      </c>
      <c r="B57" s="56"/>
      <c r="C57" s="24">
        <f>SUM(C4:C7)</f>
        <v>149</v>
      </c>
      <c r="D57" s="24">
        <f>SUM(D4:D7)</f>
        <v>204</v>
      </c>
      <c r="E57" s="24">
        <f>SUM(E4:E7)</f>
        <v>204</v>
      </c>
      <c r="F57" s="25">
        <f t="shared" ref="F57" si="1">E57-C57</f>
        <v>55</v>
      </c>
    </row>
  </sheetData>
  <sheetProtection password="8719" sheet="1" objects="1" scenarios="1"/>
  <mergeCells count="3">
    <mergeCell ref="A55:B55"/>
    <mergeCell ref="A56:B56"/>
    <mergeCell ref="A57:B57"/>
  </mergeCells>
  <pageMargins left="0.25" right="0.25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1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RowHeight="15" x14ac:dyDescent="0.25"/>
  <cols>
    <col min="1" max="1" width="13.7109375" customWidth="1"/>
    <col min="2" max="2" width="0" style="29" hidden="1" customWidth="1"/>
    <col min="3" max="3" width="47.7109375" bestFit="1" customWidth="1"/>
    <col min="4" max="4" width="11.85546875" style="26" customWidth="1"/>
    <col min="5" max="5" width="11.5703125" style="26" customWidth="1"/>
    <col min="6" max="6" width="11.140625" style="26" bestFit="1" customWidth="1"/>
    <col min="7" max="7" width="13.7109375" style="26" customWidth="1"/>
    <col min="8" max="8" width="10.42578125" style="30" customWidth="1"/>
    <col min="9" max="9" width="10.42578125" customWidth="1"/>
    <col min="10" max="10" width="10.140625" customWidth="1"/>
    <col min="11" max="11" width="10.140625" bestFit="1" customWidth="1"/>
    <col min="12" max="12" width="12.140625" customWidth="1"/>
  </cols>
  <sheetData>
    <row r="1" spans="1:12" x14ac:dyDescent="0.25">
      <c r="A1" s="1" t="s">
        <v>262</v>
      </c>
      <c r="L1" s="23" t="s">
        <v>271</v>
      </c>
    </row>
    <row r="2" spans="1:12" ht="9" customHeight="1" x14ac:dyDescent="0.25">
      <c r="A2" s="1"/>
      <c r="L2" s="23"/>
    </row>
    <row r="3" spans="1:12" x14ac:dyDescent="0.25">
      <c r="D3" s="44">
        <v>1</v>
      </c>
      <c r="E3" s="44">
        <f t="shared" ref="E3:L3" si="0">D3+1</f>
        <v>2</v>
      </c>
      <c r="F3" s="44">
        <f t="shared" si="0"/>
        <v>3</v>
      </c>
      <c r="G3" s="44">
        <f t="shared" si="0"/>
        <v>4</v>
      </c>
      <c r="H3" s="44">
        <f t="shared" si="0"/>
        <v>5</v>
      </c>
      <c r="I3" s="44">
        <f t="shared" si="0"/>
        <v>6</v>
      </c>
      <c r="J3" s="44">
        <f t="shared" si="0"/>
        <v>7</v>
      </c>
      <c r="K3" s="44">
        <f t="shared" si="0"/>
        <v>8</v>
      </c>
      <c r="L3" s="44">
        <f t="shared" si="0"/>
        <v>9</v>
      </c>
    </row>
    <row r="4" spans="1:12" x14ac:dyDescent="0.25">
      <c r="B4"/>
      <c r="E4" s="47" t="s">
        <v>64</v>
      </c>
      <c r="G4" s="47" t="s">
        <v>65</v>
      </c>
    </row>
    <row r="5" spans="1:12" s="12" customFormat="1" ht="120" customHeight="1" x14ac:dyDescent="0.25">
      <c r="A5" s="31" t="s">
        <v>66</v>
      </c>
      <c r="B5" s="32" t="s">
        <v>67</v>
      </c>
      <c r="C5" s="31" t="s">
        <v>68</v>
      </c>
      <c r="D5" s="33" t="s">
        <v>267</v>
      </c>
      <c r="E5" s="33" t="s">
        <v>269</v>
      </c>
      <c r="F5" s="33" t="s">
        <v>266</v>
      </c>
      <c r="G5" s="33" t="s">
        <v>270</v>
      </c>
      <c r="H5" s="34" t="s">
        <v>263</v>
      </c>
      <c r="I5" s="35" t="s">
        <v>268</v>
      </c>
      <c r="J5" s="33" t="s">
        <v>264</v>
      </c>
      <c r="K5" s="34" t="s">
        <v>280</v>
      </c>
      <c r="L5" s="33" t="s">
        <v>265</v>
      </c>
    </row>
    <row r="6" spans="1:12" x14ac:dyDescent="0.25">
      <c r="A6" s="20" t="s">
        <v>69</v>
      </c>
      <c r="B6" s="36">
        <v>2173</v>
      </c>
      <c r="C6" s="48" t="s">
        <v>70</v>
      </c>
      <c r="D6" s="37">
        <v>2</v>
      </c>
      <c r="E6" s="38">
        <v>12000</v>
      </c>
      <c r="F6" s="38">
        <v>111441.72092851142</v>
      </c>
      <c r="G6" s="38">
        <v>10586.963488208585</v>
      </c>
      <c r="H6" s="39">
        <f>G6-E6</f>
        <v>-1413.0365117914153</v>
      </c>
      <c r="I6" s="40">
        <f>IF(H6&gt;0,0,-H6)</f>
        <v>1413.0365117914153</v>
      </c>
      <c r="J6" s="46">
        <v>10452.770839232358</v>
      </c>
      <c r="K6" s="45">
        <f>I6-J6</f>
        <v>-9039.7343274409432</v>
      </c>
      <c r="L6" s="38">
        <v>58282.458002884559</v>
      </c>
    </row>
    <row r="7" spans="1:12" x14ac:dyDescent="0.25">
      <c r="A7" s="20" t="s">
        <v>69</v>
      </c>
      <c r="B7" s="36">
        <v>3000</v>
      </c>
      <c r="C7" s="48" t="s">
        <v>71</v>
      </c>
      <c r="D7" s="37">
        <v>7</v>
      </c>
      <c r="E7" s="38">
        <v>42000</v>
      </c>
      <c r="F7" s="38">
        <v>820393.1628390667</v>
      </c>
      <c r="G7" s="38">
        <v>77937.350469711339</v>
      </c>
      <c r="H7" s="39">
        <f t="shared" ref="H7:H70" si="1">G7-E7</f>
        <v>35937.350469711339</v>
      </c>
      <c r="I7" s="40">
        <f t="shared" ref="I7:I70" si="2">IF(H7&gt;0,0,-H7)</f>
        <v>0</v>
      </c>
      <c r="J7" s="46">
        <v>0</v>
      </c>
      <c r="K7" s="45">
        <f t="shared" ref="K7:K70" si="3">I7-J7</f>
        <v>0</v>
      </c>
      <c r="L7" s="38">
        <v>0</v>
      </c>
    </row>
    <row r="8" spans="1:12" x14ac:dyDescent="0.25">
      <c r="A8" s="20" t="s">
        <v>69</v>
      </c>
      <c r="B8" s="36">
        <v>3026</v>
      </c>
      <c r="C8" s="48" t="s">
        <v>72</v>
      </c>
      <c r="D8" s="37">
        <v>3</v>
      </c>
      <c r="E8" s="38">
        <v>18000</v>
      </c>
      <c r="F8" s="38">
        <v>242447.76031623228</v>
      </c>
      <c r="G8" s="38">
        <v>23032.537230042068</v>
      </c>
      <c r="H8" s="39">
        <f t="shared" si="1"/>
        <v>5032.5372300420677</v>
      </c>
      <c r="I8" s="40">
        <f t="shared" si="2"/>
        <v>0</v>
      </c>
      <c r="J8" s="46">
        <v>29376.654262949934</v>
      </c>
      <c r="K8" s="45">
        <f t="shared" si="3"/>
        <v>-29376.654262949934</v>
      </c>
      <c r="L8" s="38">
        <v>173786.94124435799</v>
      </c>
    </row>
    <row r="9" spans="1:12" x14ac:dyDescent="0.25">
      <c r="A9" s="20" t="s">
        <v>69</v>
      </c>
      <c r="B9" s="36">
        <v>53</v>
      </c>
      <c r="C9" s="48" t="s">
        <v>73</v>
      </c>
      <c r="D9" s="37">
        <v>5</v>
      </c>
      <c r="E9" s="38">
        <v>30000</v>
      </c>
      <c r="F9" s="38">
        <v>425231.49765600765</v>
      </c>
      <c r="G9" s="38">
        <v>40396.992277320729</v>
      </c>
      <c r="H9" s="39">
        <f t="shared" si="1"/>
        <v>10396.992277320729</v>
      </c>
      <c r="I9" s="40">
        <f t="shared" si="2"/>
        <v>0</v>
      </c>
      <c r="J9" s="46">
        <v>0</v>
      </c>
      <c r="K9" s="45">
        <f t="shared" si="3"/>
        <v>0</v>
      </c>
      <c r="L9" s="38">
        <v>0</v>
      </c>
    </row>
    <row r="10" spans="1:12" x14ac:dyDescent="0.25">
      <c r="A10" s="20" t="s">
        <v>69</v>
      </c>
      <c r="B10" s="36">
        <v>2150</v>
      </c>
      <c r="C10" s="48" t="s">
        <v>74</v>
      </c>
      <c r="D10" s="37">
        <v>8</v>
      </c>
      <c r="E10" s="38">
        <v>48000</v>
      </c>
      <c r="F10" s="38">
        <v>266747.26762201928</v>
      </c>
      <c r="G10" s="38">
        <v>25340.990424091833</v>
      </c>
      <c r="H10" s="39">
        <f t="shared" si="1"/>
        <v>-22659.009575908167</v>
      </c>
      <c r="I10" s="40">
        <f t="shared" si="2"/>
        <v>22659.009575908167</v>
      </c>
      <c r="J10" s="46">
        <v>17935.709110695178</v>
      </c>
      <c r="K10" s="45">
        <f t="shared" si="3"/>
        <v>4723.3004652129894</v>
      </c>
      <c r="L10" s="38">
        <v>160736.59735547332</v>
      </c>
    </row>
    <row r="11" spans="1:12" x14ac:dyDescent="0.25">
      <c r="A11" s="20" t="s">
        <v>69</v>
      </c>
      <c r="B11" s="36">
        <v>80</v>
      </c>
      <c r="C11" s="48" t="s">
        <v>75</v>
      </c>
      <c r="D11" s="37">
        <v>4</v>
      </c>
      <c r="E11" s="38">
        <v>24000</v>
      </c>
      <c r="F11" s="38">
        <v>257440.36490100401</v>
      </c>
      <c r="G11" s="38">
        <v>24456.834665595383</v>
      </c>
      <c r="H11" s="39">
        <f t="shared" si="1"/>
        <v>456.83466559538283</v>
      </c>
      <c r="I11" s="40">
        <f t="shared" si="2"/>
        <v>0</v>
      </c>
      <c r="J11" s="46">
        <v>0</v>
      </c>
      <c r="K11" s="45">
        <f t="shared" si="3"/>
        <v>0</v>
      </c>
      <c r="L11" s="38">
        <v>0</v>
      </c>
    </row>
    <row r="12" spans="1:12" x14ac:dyDescent="0.25">
      <c r="A12" s="20" t="s">
        <v>69</v>
      </c>
      <c r="B12" s="36">
        <v>3360</v>
      </c>
      <c r="C12" s="48" t="s">
        <v>76</v>
      </c>
      <c r="D12" s="37">
        <v>2</v>
      </c>
      <c r="E12" s="38">
        <v>12000</v>
      </c>
      <c r="F12" s="38">
        <v>323798.28477473615</v>
      </c>
      <c r="G12" s="38">
        <v>30760.837053599935</v>
      </c>
      <c r="H12" s="39">
        <f t="shared" si="1"/>
        <v>18760.837053599935</v>
      </c>
      <c r="I12" s="40">
        <f t="shared" si="2"/>
        <v>0</v>
      </c>
      <c r="J12" s="46">
        <v>8097.4483344093396</v>
      </c>
      <c r="K12" s="45">
        <f t="shared" si="3"/>
        <v>-8097.4483344093396</v>
      </c>
      <c r="L12" s="38">
        <v>202006.73160981087</v>
      </c>
    </row>
    <row r="13" spans="1:12" x14ac:dyDescent="0.25">
      <c r="A13" s="20" t="s">
        <v>69</v>
      </c>
      <c r="B13" s="36">
        <v>2102</v>
      </c>
      <c r="C13" s="48" t="s">
        <v>77</v>
      </c>
      <c r="D13" s="37">
        <v>6</v>
      </c>
      <c r="E13" s="38">
        <v>36000</v>
      </c>
      <c r="F13" s="38">
        <v>254564.20973393694</v>
      </c>
      <c r="G13" s="38">
        <v>24183.599924724</v>
      </c>
      <c r="H13" s="39">
        <f t="shared" si="1"/>
        <v>-11816.400075276</v>
      </c>
      <c r="I13" s="40">
        <f t="shared" si="2"/>
        <v>11816.400075276</v>
      </c>
      <c r="J13" s="46">
        <v>0</v>
      </c>
      <c r="K13" s="45">
        <f t="shared" si="3"/>
        <v>11816.400075276</v>
      </c>
      <c r="L13" s="38">
        <v>0</v>
      </c>
    </row>
    <row r="14" spans="1:12" x14ac:dyDescent="0.25">
      <c r="A14" s="20" t="s">
        <v>69</v>
      </c>
      <c r="B14" s="36">
        <v>47</v>
      </c>
      <c r="C14" s="48" t="s">
        <v>78</v>
      </c>
      <c r="D14" s="37">
        <v>4</v>
      </c>
      <c r="E14" s="38">
        <v>24000</v>
      </c>
      <c r="F14" s="38">
        <v>704040.04246548191</v>
      </c>
      <c r="G14" s="38">
        <v>66883.804034220782</v>
      </c>
      <c r="H14" s="39">
        <f t="shared" si="1"/>
        <v>42883.804034220782</v>
      </c>
      <c r="I14" s="40">
        <f t="shared" si="2"/>
        <v>0</v>
      </c>
      <c r="J14" s="46">
        <v>0</v>
      </c>
      <c r="K14" s="45">
        <f t="shared" si="3"/>
        <v>0</v>
      </c>
      <c r="L14" s="38">
        <v>0</v>
      </c>
    </row>
    <row r="15" spans="1:12" x14ac:dyDescent="0.25">
      <c r="A15" s="20" t="s">
        <v>69</v>
      </c>
      <c r="B15" s="36">
        <v>2166</v>
      </c>
      <c r="C15" s="48" t="s">
        <v>79</v>
      </c>
      <c r="D15" s="37">
        <v>1</v>
      </c>
      <c r="E15" s="38">
        <v>6000</v>
      </c>
      <c r="F15" s="38">
        <v>85029.212987438863</v>
      </c>
      <c r="G15" s="38">
        <v>8077.7752338066921</v>
      </c>
      <c r="H15" s="39">
        <f t="shared" si="1"/>
        <v>2077.7752338066921</v>
      </c>
      <c r="I15" s="40">
        <f t="shared" si="2"/>
        <v>0</v>
      </c>
      <c r="J15" s="46">
        <v>15080.080563595528</v>
      </c>
      <c r="K15" s="45">
        <f t="shared" si="3"/>
        <v>-15080.080563595528</v>
      </c>
      <c r="L15" s="38">
        <v>39497.877625104622</v>
      </c>
    </row>
    <row r="16" spans="1:12" x14ac:dyDescent="0.25">
      <c r="A16" s="20" t="s">
        <v>69</v>
      </c>
      <c r="B16" s="36">
        <v>2062</v>
      </c>
      <c r="C16" s="48" t="s">
        <v>80</v>
      </c>
      <c r="D16" s="37">
        <v>6</v>
      </c>
      <c r="E16" s="38">
        <v>36000</v>
      </c>
      <c r="F16" s="38">
        <v>333306.78763352282</v>
      </c>
      <c r="G16" s="38">
        <v>31664.144825184667</v>
      </c>
      <c r="H16" s="39">
        <f t="shared" si="1"/>
        <v>-4335.8551748153332</v>
      </c>
      <c r="I16" s="40">
        <f t="shared" si="2"/>
        <v>4335.8551748153332</v>
      </c>
      <c r="J16" s="46">
        <v>0</v>
      </c>
      <c r="K16" s="45">
        <f t="shared" si="3"/>
        <v>4335.8551748153332</v>
      </c>
      <c r="L16" s="38">
        <v>50126.68689830372</v>
      </c>
    </row>
    <row r="17" spans="1:12" x14ac:dyDescent="0.25">
      <c r="A17" s="20" t="s">
        <v>69</v>
      </c>
      <c r="B17" s="36">
        <v>2075</v>
      </c>
      <c r="C17" s="48" t="s">
        <v>81</v>
      </c>
      <c r="D17" s="37">
        <v>8</v>
      </c>
      <c r="E17" s="38">
        <v>48000</v>
      </c>
      <c r="F17" s="38">
        <v>931161.7902831228</v>
      </c>
      <c r="G17" s="38">
        <v>88460.370076896666</v>
      </c>
      <c r="H17" s="39">
        <f t="shared" si="1"/>
        <v>40460.370076896666</v>
      </c>
      <c r="I17" s="40">
        <f t="shared" si="2"/>
        <v>0</v>
      </c>
      <c r="J17" s="46">
        <v>0</v>
      </c>
      <c r="K17" s="45">
        <f t="shared" si="3"/>
        <v>0</v>
      </c>
      <c r="L17" s="38">
        <v>0</v>
      </c>
    </row>
    <row r="18" spans="1:12" x14ac:dyDescent="0.25">
      <c r="A18" s="20" t="s">
        <v>69</v>
      </c>
      <c r="B18" s="36">
        <v>2107</v>
      </c>
      <c r="C18" s="48" t="s">
        <v>82</v>
      </c>
      <c r="D18" s="37">
        <v>9</v>
      </c>
      <c r="E18" s="38">
        <v>54000</v>
      </c>
      <c r="F18" s="38">
        <v>529157.13742027374</v>
      </c>
      <c r="G18" s="38">
        <v>50269.928054926007</v>
      </c>
      <c r="H18" s="39">
        <f t="shared" si="1"/>
        <v>-3730.0719450739925</v>
      </c>
      <c r="I18" s="40">
        <f t="shared" si="2"/>
        <v>3730.0719450739925</v>
      </c>
      <c r="J18" s="46">
        <v>0</v>
      </c>
      <c r="K18" s="45">
        <f t="shared" si="3"/>
        <v>3730.0719450739925</v>
      </c>
      <c r="L18" s="38">
        <v>0</v>
      </c>
    </row>
    <row r="19" spans="1:12" x14ac:dyDescent="0.25">
      <c r="A19" s="20" t="s">
        <v>69</v>
      </c>
      <c r="B19" s="36">
        <v>3031</v>
      </c>
      <c r="C19" s="48" t="s">
        <v>83</v>
      </c>
      <c r="D19" s="37">
        <v>2</v>
      </c>
      <c r="E19" s="38">
        <v>12000</v>
      </c>
      <c r="F19" s="38">
        <v>98763.717116796615</v>
      </c>
      <c r="G19" s="38">
        <v>9382.5531260956777</v>
      </c>
      <c r="H19" s="39">
        <f t="shared" si="1"/>
        <v>-2617.4468739043223</v>
      </c>
      <c r="I19" s="40">
        <f t="shared" si="2"/>
        <v>2617.4468739043223</v>
      </c>
      <c r="J19" s="46">
        <v>8012.5039213620976</v>
      </c>
      <c r="K19" s="45">
        <f t="shared" si="3"/>
        <v>-5395.0570474577753</v>
      </c>
      <c r="L19" s="38">
        <v>53030.657338283258</v>
      </c>
    </row>
    <row r="20" spans="1:12" x14ac:dyDescent="0.25">
      <c r="A20" s="20" t="s">
        <v>69</v>
      </c>
      <c r="B20" s="36">
        <v>2203</v>
      </c>
      <c r="C20" s="48" t="s">
        <v>84</v>
      </c>
      <c r="D20" s="37">
        <v>4</v>
      </c>
      <c r="E20" s="38">
        <v>24000</v>
      </c>
      <c r="F20" s="38">
        <v>321685.28413945076</v>
      </c>
      <c r="G20" s="38">
        <v>30560.101993247823</v>
      </c>
      <c r="H20" s="39">
        <f t="shared" si="1"/>
        <v>6560.101993247823</v>
      </c>
      <c r="I20" s="40">
        <f t="shared" si="2"/>
        <v>0</v>
      </c>
      <c r="J20" s="46">
        <v>226.20967100841926</v>
      </c>
      <c r="K20" s="45">
        <f t="shared" si="3"/>
        <v>-226.20967100841926</v>
      </c>
      <c r="L20" s="38">
        <v>210903.40180395567</v>
      </c>
    </row>
    <row r="21" spans="1:12" x14ac:dyDescent="0.25">
      <c r="A21" s="20" t="s">
        <v>69</v>
      </c>
      <c r="B21" s="36">
        <v>107</v>
      </c>
      <c r="C21" s="48" t="s">
        <v>85</v>
      </c>
      <c r="D21" s="37">
        <v>5</v>
      </c>
      <c r="E21" s="38">
        <v>30000</v>
      </c>
      <c r="F21" s="38">
        <v>768398.28097344632</v>
      </c>
      <c r="G21" s="38">
        <v>72997.836692477402</v>
      </c>
      <c r="H21" s="39">
        <f t="shared" si="1"/>
        <v>42997.836692477402</v>
      </c>
      <c r="I21" s="40">
        <f t="shared" si="2"/>
        <v>0</v>
      </c>
      <c r="J21" s="46">
        <v>0</v>
      </c>
      <c r="K21" s="45">
        <f t="shared" si="3"/>
        <v>0</v>
      </c>
      <c r="L21" s="38">
        <v>0</v>
      </c>
    </row>
    <row r="22" spans="1:12" x14ac:dyDescent="0.25">
      <c r="A22" s="20" t="s">
        <v>69</v>
      </c>
      <c r="B22" s="36">
        <v>2087</v>
      </c>
      <c r="C22" s="48" t="s">
        <v>86</v>
      </c>
      <c r="D22" s="37">
        <v>5</v>
      </c>
      <c r="E22" s="38">
        <v>30000</v>
      </c>
      <c r="F22" s="38">
        <v>601975.47288818529</v>
      </c>
      <c r="G22" s="38">
        <v>57187.669924377602</v>
      </c>
      <c r="H22" s="39">
        <f t="shared" si="1"/>
        <v>27187.669924377602</v>
      </c>
      <c r="I22" s="40">
        <f t="shared" si="2"/>
        <v>0</v>
      </c>
      <c r="J22" s="46">
        <v>0</v>
      </c>
      <c r="K22" s="45">
        <f t="shared" si="3"/>
        <v>0</v>
      </c>
      <c r="L22" s="38">
        <v>0</v>
      </c>
    </row>
    <row r="23" spans="1:12" x14ac:dyDescent="0.25">
      <c r="A23" s="20" t="s">
        <v>69</v>
      </c>
      <c r="B23" s="36">
        <v>2094</v>
      </c>
      <c r="C23" s="48" t="s">
        <v>87</v>
      </c>
      <c r="D23" s="37">
        <v>10</v>
      </c>
      <c r="E23" s="38">
        <v>60000</v>
      </c>
      <c r="F23" s="38">
        <v>555516.42479923624</v>
      </c>
      <c r="G23" s="38">
        <v>52774.060355927446</v>
      </c>
      <c r="H23" s="39">
        <f t="shared" si="1"/>
        <v>-7225.9396440725541</v>
      </c>
      <c r="I23" s="40">
        <f t="shared" si="2"/>
        <v>7225.9396440725541</v>
      </c>
      <c r="J23" s="46">
        <v>0</v>
      </c>
      <c r="K23" s="45">
        <f t="shared" si="3"/>
        <v>7225.9396440725541</v>
      </c>
      <c r="L23" s="38">
        <v>0</v>
      </c>
    </row>
    <row r="24" spans="1:12" x14ac:dyDescent="0.25">
      <c r="A24" s="20" t="s">
        <v>69</v>
      </c>
      <c r="B24" s="36">
        <v>18</v>
      </c>
      <c r="C24" s="48" t="s">
        <v>88</v>
      </c>
      <c r="D24" s="37">
        <v>6</v>
      </c>
      <c r="E24" s="38">
        <v>36000</v>
      </c>
      <c r="F24" s="38">
        <v>272726.07757343072</v>
      </c>
      <c r="G24" s="38">
        <v>25908.977369475921</v>
      </c>
      <c r="H24" s="39">
        <f t="shared" si="1"/>
        <v>-10091.022630524079</v>
      </c>
      <c r="I24" s="40">
        <f t="shared" si="2"/>
        <v>10091.022630524079</v>
      </c>
      <c r="J24" s="46">
        <v>0</v>
      </c>
      <c r="K24" s="45">
        <f t="shared" si="3"/>
        <v>10091.022630524079</v>
      </c>
      <c r="L24" s="38">
        <v>0</v>
      </c>
    </row>
    <row r="25" spans="1:12" x14ac:dyDescent="0.25">
      <c r="A25" s="20" t="s">
        <v>69</v>
      </c>
      <c r="B25" s="36">
        <v>100</v>
      </c>
      <c r="C25" s="48" t="s">
        <v>89</v>
      </c>
      <c r="D25" s="37">
        <v>7</v>
      </c>
      <c r="E25" s="38">
        <v>42000</v>
      </c>
      <c r="F25" s="38">
        <v>324229.56224051258</v>
      </c>
      <c r="G25" s="38">
        <v>30801.808412848695</v>
      </c>
      <c r="H25" s="39">
        <f t="shared" si="1"/>
        <v>-11198.191587151305</v>
      </c>
      <c r="I25" s="40">
        <f t="shared" si="2"/>
        <v>11198.191587151305</v>
      </c>
      <c r="J25" s="46">
        <v>0</v>
      </c>
      <c r="K25" s="45">
        <f t="shared" si="3"/>
        <v>11198.191587151305</v>
      </c>
      <c r="L25" s="38">
        <v>0</v>
      </c>
    </row>
    <row r="26" spans="1:12" x14ac:dyDescent="0.25">
      <c r="A26" s="20" t="s">
        <v>69</v>
      </c>
      <c r="B26" s="36">
        <v>2015</v>
      </c>
      <c r="C26" s="48" t="s">
        <v>90</v>
      </c>
      <c r="D26" s="37">
        <v>3</v>
      </c>
      <c r="E26" s="38">
        <v>18000</v>
      </c>
      <c r="F26" s="38">
        <v>228922.83604077395</v>
      </c>
      <c r="G26" s="38">
        <v>21747.669423873525</v>
      </c>
      <c r="H26" s="39">
        <f t="shared" si="1"/>
        <v>3747.6694238735254</v>
      </c>
      <c r="I26" s="40">
        <f t="shared" si="2"/>
        <v>0</v>
      </c>
      <c r="J26" s="46">
        <v>0</v>
      </c>
      <c r="K26" s="45">
        <f t="shared" si="3"/>
        <v>0</v>
      </c>
      <c r="L26" s="38">
        <v>0</v>
      </c>
    </row>
    <row r="27" spans="1:12" x14ac:dyDescent="0.25">
      <c r="A27" s="20" t="s">
        <v>69</v>
      </c>
      <c r="B27" s="36">
        <v>82</v>
      </c>
      <c r="C27" s="48" t="s">
        <v>91</v>
      </c>
      <c r="D27" s="37">
        <v>10</v>
      </c>
      <c r="E27" s="38">
        <v>60000</v>
      </c>
      <c r="F27" s="38">
        <v>564016.49659813498</v>
      </c>
      <c r="G27" s="38">
        <v>53581.56717682282</v>
      </c>
      <c r="H27" s="39">
        <f t="shared" si="1"/>
        <v>-6418.4328231771797</v>
      </c>
      <c r="I27" s="40">
        <f t="shared" si="2"/>
        <v>6418.4328231771797</v>
      </c>
      <c r="J27" s="46">
        <v>0</v>
      </c>
      <c r="K27" s="45">
        <f t="shared" si="3"/>
        <v>6418.4328231771797</v>
      </c>
      <c r="L27" s="38">
        <v>0</v>
      </c>
    </row>
    <row r="28" spans="1:12" x14ac:dyDescent="0.25">
      <c r="A28" s="20" t="s">
        <v>69</v>
      </c>
      <c r="B28" s="36">
        <v>2110</v>
      </c>
      <c r="C28" s="48" t="s">
        <v>92</v>
      </c>
      <c r="D28" s="37">
        <v>9</v>
      </c>
      <c r="E28" s="38">
        <v>54000</v>
      </c>
      <c r="F28" s="38">
        <v>324854.78509237932</v>
      </c>
      <c r="G28" s="38">
        <v>30861.204583776034</v>
      </c>
      <c r="H28" s="39">
        <f t="shared" si="1"/>
        <v>-23138.795416223966</v>
      </c>
      <c r="I28" s="40">
        <f t="shared" si="2"/>
        <v>23138.795416223966</v>
      </c>
      <c r="J28" s="46">
        <v>1202.3449402777151</v>
      </c>
      <c r="K28" s="45">
        <f t="shared" si="3"/>
        <v>21936.450475946251</v>
      </c>
      <c r="L28" s="38">
        <v>114827.63464346141</v>
      </c>
    </row>
    <row r="29" spans="1:12" x14ac:dyDescent="0.25">
      <c r="A29" s="20" t="s">
        <v>69</v>
      </c>
      <c r="B29" s="36">
        <v>2111</v>
      </c>
      <c r="C29" s="48" t="s">
        <v>93</v>
      </c>
      <c r="D29" s="37">
        <v>7</v>
      </c>
      <c r="E29" s="38">
        <v>42000</v>
      </c>
      <c r="F29" s="38">
        <v>329080.78636295104</v>
      </c>
      <c r="G29" s="38">
        <v>31262.674704480349</v>
      </c>
      <c r="H29" s="39">
        <f t="shared" si="1"/>
        <v>-10737.325295519651</v>
      </c>
      <c r="I29" s="40">
        <f t="shared" si="2"/>
        <v>10737.325295519651</v>
      </c>
      <c r="J29" s="46">
        <v>1041.2228226976783</v>
      </c>
      <c r="K29" s="45">
        <f t="shared" si="3"/>
        <v>9696.1024728219727</v>
      </c>
      <c r="L29" s="38">
        <v>135156.00692816896</v>
      </c>
    </row>
    <row r="30" spans="1:12" x14ac:dyDescent="0.25">
      <c r="A30" s="20" t="s">
        <v>69</v>
      </c>
      <c r="B30" s="36">
        <v>117</v>
      </c>
      <c r="C30" s="48" t="s">
        <v>94</v>
      </c>
      <c r="D30" s="37">
        <v>13</v>
      </c>
      <c r="E30" s="38">
        <v>78000</v>
      </c>
      <c r="F30" s="38">
        <v>740458.11981684156</v>
      </c>
      <c r="G30" s="38">
        <v>70343.521382599953</v>
      </c>
      <c r="H30" s="39">
        <f t="shared" si="1"/>
        <v>-7656.4786174000474</v>
      </c>
      <c r="I30" s="40">
        <f t="shared" si="2"/>
        <v>7656.4786174000474</v>
      </c>
      <c r="J30" s="46">
        <v>0</v>
      </c>
      <c r="K30" s="45">
        <f t="shared" si="3"/>
        <v>7656.4786174000474</v>
      </c>
      <c r="L30" s="38">
        <v>0</v>
      </c>
    </row>
    <row r="31" spans="1:12" x14ac:dyDescent="0.25">
      <c r="A31" s="20" t="s">
        <v>69</v>
      </c>
      <c r="B31" s="36">
        <v>109</v>
      </c>
      <c r="C31" s="48" t="s">
        <v>95</v>
      </c>
      <c r="D31" s="37">
        <v>5</v>
      </c>
      <c r="E31" s="38">
        <v>30000</v>
      </c>
      <c r="F31" s="38">
        <v>214978.75205751677</v>
      </c>
      <c r="G31" s="38">
        <v>20422.981445464095</v>
      </c>
      <c r="H31" s="39">
        <f t="shared" si="1"/>
        <v>-9577.0185545359054</v>
      </c>
      <c r="I31" s="40">
        <f t="shared" si="2"/>
        <v>9577.0185545359054</v>
      </c>
      <c r="J31" s="46">
        <v>12867.545544237897</v>
      </c>
      <c r="K31" s="45">
        <f t="shared" si="3"/>
        <v>-3290.5269897019916</v>
      </c>
      <c r="L31" s="38">
        <v>76999.550619671427</v>
      </c>
    </row>
    <row r="32" spans="1:12" x14ac:dyDescent="0.25">
      <c r="A32" s="20" t="s">
        <v>69</v>
      </c>
      <c r="B32" s="36">
        <v>87</v>
      </c>
      <c r="C32" s="48" t="s">
        <v>96</v>
      </c>
      <c r="D32" s="37">
        <v>2</v>
      </c>
      <c r="E32" s="38">
        <v>12000</v>
      </c>
      <c r="F32" s="38">
        <v>181912.81114805271</v>
      </c>
      <c r="G32" s="38">
        <v>17281.717059065009</v>
      </c>
      <c r="H32" s="39">
        <f t="shared" si="1"/>
        <v>5281.7170590650094</v>
      </c>
      <c r="I32" s="40">
        <f t="shared" si="2"/>
        <v>0</v>
      </c>
      <c r="J32" s="46">
        <v>522.08351715684387</v>
      </c>
      <c r="K32" s="45">
        <f t="shared" si="3"/>
        <v>-522.08351715684387</v>
      </c>
      <c r="L32" s="38">
        <v>0</v>
      </c>
    </row>
    <row r="33" spans="1:12" x14ac:dyDescent="0.25">
      <c r="A33" s="20" t="s">
        <v>69</v>
      </c>
      <c r="B33" s="36">
        <v>26</v>
      </c>
      <c r="C33" s="48" t="s">
        <v>97</v>
      </c>
      <c r="D33" s="37">
        <v>3</v>
      </c>
      <c r="E33" s="38">
        <v>18000</v>
      </c>
      <c r="F33" s="38">
        <v>579336.73790841375</v>
      </c>
      <c r="G33" s="38">
        <v>55036.990101299307</v>
      </c>
      <c r="H33" s="39">
        <f t="shared" si="1"/>
        <v>37036.990101299307</v>
      </c>
      <c r="I33" s="40">
        <f t="shared" si="2"/>
        <v>0</v>
      </c>
      <c r="J33" s="46">
        <v>0</v>
      </c>
      <c r="K33" s="45">
        <f t="shared" si="3"/>
        <v>0</v>
      </c>
      <c r="L33" s="38">
        <v>0</v>
      </c>
    </row>
    <row r="34" spans="1:12" x14ac:dyDescent="0.25">
      <c r="A34" s="20" t="s">
        <v>69</v>
      </c>
      <c r="B34" s="36">
        <v>29</v>
      </c>
      <c r="C34" s="48" t="s">
        <v>98</v>
      </c>
      <c r="D34" s="37">
        <v>9</v>
      </c>
      <c r="E34" s="38">
        <v>54000</v>
      </c>
      <c r="F34" s="38">
        <v>390649.63580666383</v>
      </c>
      <c r="G34" s="38">
        <v>37111.715401633068</v>
      </c>
      <c r="H34" s="39">
        <f t="shared" si="1"/>
        <v>-16888.284598366932</v>
      </c>
      <c r="I34" s="40">
        <f t="shared" si="2"/>
        <v>16888.284598366932</v>
      </c>
      <c r="J34" s="46">
        <v>0</v>
      </c>
      <c r="K34" s="45">
        <f t="shared" si="3"/>
        <v>16888.284598366932</v>
      </c>
      <c r="L34" s="38">
        <v>14960.463199794012</v>
      </c>
    </row>
    <row r="35" spans="1:12" x14ac:dyDescent="0.25">
      <c r="A35" s="20" t="s">
        <v>69</v>
      </c>
      <c r="B35" s="36">
        <v>101</v>
      </c>
      <c r="C35" s="48" t="s">
        <v>99</v>
      </c>
      <c r="D35" s="37">
        <v>1</v>
      </c>
      <c r="E35" s="38">
        <v>6000</v>
      </c>
      <c r="F35" s="38">
        <v>106159.21934029688</v>
      </c>
      <c r="G35" s="38">
        <v>10085.125837328203</v>
      </c>
      <c r="H35" s="39">
        <f t="shared" si="1"/>
        <v>4085.1258373282035</v>
      </c>
      <c r="I35" s="40">
        <f t="shared" si="2"/>
        <v>0</v>
      </c>
      <c r="J35" s="46">
        <v>14326.103234301618</v>
      </c>
      <c r="K35" s="45">
        <f t="shared" si="3"/>
        <v>-14326.103234301618</v>
      </c>
      <c r="L35" s="38">
        <v>33917.782946679086</v>
      </c>
    </row>
    <row r="36" spans="1:12" x14ac:dyDescent="0.25">
      <c r="A36" s="20" t="s">
        <v>69</v>
      </c>
      <c r="B36" s="36">
        <v>2147</v>
      </c>
      <c r="C36" s="48" t="s">
        <v>100</v>
      </c>
      <c r="D36" s="37">
        <v>1</v>
      </c>
      <c r="E36" s="38">
        <v>6000</v>
      </c>
      <c r="F36" s="38">
        <v>105657.24608066093</v>
      </c>
      <c r="G36" s="38">
        <v>10037.438377662789</v>
      </c>
      <c r="H36" s="39">
        <f t="shared" si="1"/>
        <v>4037.4383776627892</v>
      </c>
      <c r="I36" s="40">
        <f t="shared" si="2"/>
        <v>0</v>
      </c>
      <c r="J36" s="46">
        <v>25029.697487677789</v>
      </c>
      <c r="K36" s="45">
        <f t="shared" si="3"/>
        <v>-25029.697487677789</v>
      </c>
      <c r="L36" s="38">
        <v>7092.2024705097938</v>
      </c>
    </row>
    <row r="37" spans="1:12" x14ac:dyDescent="0.25">
      <c r="A37" s="20" t="s">
        <v>69</v>
      </c>
      <c r="B37" s="36">
        <v>110</v>
      </c>
      <c r="C37" s="48" t="s">
        <v>101</v>
      </c>
      <c r="D37" s="37">
        <v>10</v>
      </c>
      <c r="E37" s="38">
        <v>60000</v>
      </c>
      <c r="F37" s="38">
        <v>499249.5534468384</v>
      </c>
      <c r="G37" s="38">
        <v>47428.707577449648</v>
      </c>
      <c r="H37" s="39">
        <f t="shared" si="1"/>
        <v>-12571.292422550352</v>
      </c>
      <c r="I37" s="40">
        <f t="shared" si="2"/>
        <v>12571.292422550352</v>
      </c>
      <c r="J37" s="46">
        <v>0</v>
      </c>
      <c r="K37" s="45">
        <f t="shared" si="3"/>
        <v>12571.292422550352</v>
      </c>
      <c r="L37" s="38">
        <v>0</v>
      </c>
    </row>
    <row r="38" spans="1:12" x14ac:dyDescent="0.25">
      <c r="A38" s="20" t="s">
        <v>69</v>
      </c>
      <c r="B38" s="36">
        <v>2113</v>
      </c>
      <c r="C38" s="48" t="s">
        <v>102</v>
      </c>
      <c r="D38" s="37">
        <v>4</v>
      </c>
      <c r="E38" s="38">
        <v>24000</v>
      </c>
      <c r="F38" s="38">
        <v>431561.31717431307</v>
      </c>
      <c r="G38" s="38">
        <v>40998.325131559744</v>
      </c>
      <c r="H38" s="39">
        <f t="shared" si="1"/>
        <v>16998.325131559744</v>
      </c>
      <c r="I38" s="40">
        <f t="shared" si="2"/>
        <v>0</v>
      </c>
      <c r="J38" s="46">
        <v>2744.2425829398417</v>
      </c>
      <c r="K38" s="45">
        <f t="shared" si="3"/>
        <v>-2744.2425829398417</v>
      </c>
      <c r="L38" s="38">
        <v>256799.17361972644</v>
      </c>
    </row>
    <row r="39" spans="1:12" x14ac:dyDescent="0.25">
      <c r="A39" s="20" t="s">
        <v>69</v>
      </c>
      <c r="B39" s="36">
        <v>2103</v>
      </c>
      <c r="C39" s="48" t="s">
        <v>103</v>
      </c>
      <c r="D39" s="37">
        <v>10</v>
      </c>
      <c r="E39" s="38">
        <v>60000</v>
      </c>
      <c r="F39" s="38">
        <v>346046.09393711347</v>
      </c>
      <c r="G39" s="38">
        <v>32874.378924025783</v>
      </c>
      <c r="H39" s="39">
        <f t="shared" si="1"/>
        <v>-27125.621075974217</v>
      </c>
      <c r="I39" s="40">
        <f t="shared" si="2"/>
        <v>27125.621075974217</v>
      </c>
      <c r="J39" s="46">
        <v>0</v>
      </c>
      <c r="K39" s="45">
        <f t="shared" si="3"/>
        <v>27125.621075974217</v>
      </c>
      <c r="L39" s="38">
        <v>0</v>
      </c>
    </row>
    <row r="40" spans="1:12" x14ac:dyDescent="0.25">
      <c r="A40" s="20" t="s">
        <v>69</v>
      </c>
      <c r="B40" s="36">
        <v>2084</v>
      </c>
      <c r="C40" s="48" t="s">
        <v>104</v>
      </c>
      <c r="D40" s="37">
        <v>2</v>
      </c>
      <c r="E40" s="38">
        <v>12000</v>
      </c>
      <c r="F40" s="38">
        <v>583664.34978431941</v>
      </c>
      <c r="G40" s="38">
        <v>55448.113229510345</v>
      </c>
      <c r="H40" s="39">
        <f t="shared" si="1"/>
        <v>43448.113229510345</v>
      </c>
      <c r="I40" s="40">
        <f t="shared" si="2"/>
        <v>0</v>
      </c>
      <c r="J40" s="46">
        <v>0</v>
      </c>
      <c r="K40" s="45">
        <f t="shared" si="3"/>
        <v>0</v>
      </c>
      <c r="L40" s="38">
        <v>0</v>
      </c>
    </row>
    <row r="41" spans="1:12" x14ac:dyDescent="0.25">
      <c r="A41" s="20" t="s">
        <v>69</v>
      </c>
      <c r="B41" s="36">
        <v>104</v>
      </c>
      <c r="C41" s="48" t="s">
        <v>105</v>
      </c>
      <c r="D41" s="37">
        <v>5</v>
      </c>
      <c r="E41" s="38">
        <v>30000</v>
      </c>
      <c r="F41" s="38">
        <v>546288.95384696347</v>
      </c>
      <c r="G41" s="38">
        <v>51897.45061546153</v>
      </c>
      <c r="H41" s="39">
        <f t="shared" si="1"/>
        <v>21897.45061546153</v>
      </c>
      <c r="I41" s="40">
        <f t="shared" si="2"/>
        <v>0</v>
      </c>
      <c r="J41" s="46">
        <v>0</v>
      </c>
      <c r="K41" s="45">
        <f t="shared" si="3"/>
        <v>0</v>
      </c>
      <c r="L41" s="38">
        <v>0</v>
      </c>
    </row>
    <row r="42" spans="1:12" x14ac:dyDescent="0.25">
      <c r="A42" s="20" t="s">
        <v>69</v>
      </c>
      <c r="B42" s="36">
        <v>113</v>
      </c>
      <c r="C42" s="48" t="s">
        <v>106</v>
      </c>
      <c r="D42" s="37">
        <v>5</v>
      </c>
      <c r="E42" s="38">
        <v>30000</v>
      </c>
      <c r="F42" s="38">
        <v>563841.75891788397</v>
      </c>
      <c r="G42" s="38">
        <v>53564.967097198976</v>
      </c>
      <c r="H42" s="39">
        <f t="shared" si="1"/>
        <v>23564.967097198976</v>
      </c>
      <c r="I42" s="40">
        <f t="shared" si="2"/>
        <v>0</v>
      </c>
      <c r="J42" s="46">
        <v>0</v>
      </c>
      <c r="K42" s="45">
        <f t="shared" si="3"/>
        <v>0</v>
      </c>
      <c r="L42" s="38">
        <v>0</v>
      </c>
    </row>
    <row r="43" spans="1:12" x14ac:dyDescent="0.25">
      <c r="A43" s="20" t="s">
        <v>69</v>
      </c>
      <c r="B43" s="36">
        <v>7</v>
      </c>
      <c r="C43" s="48" t="s">
        <v>107</v>
      </c>
      <c r="D43" s="37">
        <v>3</v>
      </c>
      <c r="E43" s="38">
        <v>18000</v>
      </c>
      <c r="F43" s="38">
        <v>526199.38604787749</v>
      </c>
      <c r="G43" s="38">
        <v>49988.941674548361</v>
      </c>
      <c r="H43" s="39">
        <f t="shared" si="1"/>
        <v>31988.941674548361</v>
      </c>
      <c r="I43" s="40">
        <f t="shared" si="2"/>
        <v>0</v>
      </c>
      <c r="J43" s="46">
        <v>0</v>
      </c>
      <c r="K43" s="45">
        <f t="shared" si="3"/>
        <v>0</v>
      </c>
      <c r="L43" s="38">
        <v>0</v>
      </c>
    </row>
    <row r="44" spans="1:12" x14ac:dyDescent="0.25">
      <c r="A44" s="20" t="s">
        <v>69</v>
      </c>
      <c r="B44" s="36">
        <v>5201</v>
      </c>
      <c r="C44" s="48" t="s">
        <v>108</v>
      </c>
      <c r="D44" s="37">
        <v>3</v>
      </c>
      <c r="E44" s="38">
        <v>18000</v>
      </c>
      <c r="F44" s="38">
        <v>113301.45311718767</v>
      </c>
      <c r="G44" s="38">
        <v>10763.63804613283</v>
      </c>
      <c r="H44" s="39">
        <f t="shared" si="1"/>
        <v>-7236.3619538671701</v>
      </c>
      <c r="I44" s="40">
        <f t="shared" si="2"/>
        <v>7236.3619538671701</v>
      </c>
      <c r="J44" s="46">
        <v>10111.27539846416</v>
      </c>
      <c r="K44" s="45">
        <f t="shared" si="3"/>
        <v>-2874.9134445969903</v>
      </c>
      <c r="L44" s="38">
        <v>1630.5270752407232</v>
      </c>
    </row>
    <row r="45" spans="1:12" x14ac:dyDescent="0.25">
      <c r="A45" s="20" t="s">
        <v>69</v>
      </c>
      <c r="B45" s="36">
        <v>2027</v>
      </c>
      <c r="C45" s="48" t="s">
        <v>109</v>
      </c>
      <c r="D45" s="37">
        <v>4</v>
      </c>
      <c r="E45" s="38">
        <v>24000</v>
      </c>
      <c r="F45" s="38">
        <v>425595.49192973104</v>
      </c>
      <c r="G45" s="38">
        <v>40431.571733324447</v>
      </c>
      <c r="H45" s="39">
        <f t="shared" si="1"/>
        <v>16431.571733324447</v>
      </c>
      <c r="I45" s="40">
        <f t="shared" si="2"/>
        <v>0</v>
      </c>
      <c r="J45" s="46">
        <v>0</v>
      </c>
      <c r="K45" s="45">
        <f t="shared" si="3"/>
        <v>0</v>
      </c>
      <c r="L45" s="38">
        <v>0</v>
      </c>
    </row>
    <row r="46" spans="1:12" x14ac:dyDescent="0.25">
      <c r="A46" s="20" t="s">
        <v>69</v>
      </c>
      <c r="B46" s="36">
        <v>2182</v>
      </c>
      <c r="C46" s="48" t="s">
        <v>110</v>
      </c>
      <c r="D46" s="37">
        <v>12</v>
      </c>
      <c r="E46" s="38">
        <v>72000</v>
      </c>
      <c r="F46" s="38">
        <v>525521.88839640364</v>
      </c>
      <c r="G46" s="38">
        <v>49924.579397658345</v>
      </c>
      <c r="H46" s="39">
        <f t="shared" si="1"/>
        <v>-22075.420602341655</v>
      </c>
      <c r="I46" s="40">
        <f t="shared" si="2"/>
        <v>22075.420602341655</v>
      </c>
      <c r="J46" s="46">
        <v>0</v>
      </c>
      <c r="K46" s="45">
        <f t="shared" si="3"/>
        <v>22075.420602341655</v>
      </c>
      <c r="L46" s="38">
        <v>0</v>
      </c>
    </row>
    <row r="47" spans="1:12" x14ac:dyDescent="0.25">
      <c r="A47" s="20" t="s">
        <v>69</v>
      </c>
      <c r="B47" s="36">
        <v>2157</v>
      </c>
      <c r="C47" s="48" t="s">
        <v>111</v>
      </c>
      <c r="D47" s="37">
        <v>6</v>
      </c>
      <c r="E47" s="38">
        <v>36000</v>
      </c>
      <c r="F47" s="38">
        <v>215727.32407526043</v>
      </c>
      <c r="G47" s="38">
        <v>20494.095787149741</v>
      </c>
      <c r="H47" s="39">
        <f t="shared" si="1"/>
        <v>-15505.904212850259</v>
      </c>
      <c r="I47" s="40">
        <f t="shared" si="2"/>
        <v>15505.904212850259</v>
      </c>
      <c r="J47" s="46">
        <v>0</v>
      </c>
      <c r="K47" s="45">
        <f t="shared" si="3"/>
        <v>15505.904212850259</v>
      </c>
      <c r="L47" s="38">
        <v>0</v>
      </c>
    </row>
    <row r="48" spans="1:12" x14ac:dyDescent="0.25">
      <c r="A48" s="20" t="s">
        <v>69</v>
      </c>
      <c r="B48" s="36">
        <v>83</v>
      </c>
      <c r="C48" s="48" t="s">
        <v>112</v>
      </c>
      <c r="D48" s="37">
        <v>15</v>
      </c>
      <c r="E48" s="38">
        <v>90000</v>
      </c>
      <c r="F48" s="38">
        <v>800823.40179071901</v>
      </c>
      <c r="G48" s="38">
        <v>76078.223170118305</v>
      </c>
      <c r="H48" s="39">
        <f t="shared" si="1"/>
        <v>-13921.776829881695</v>
      </c>
      <c r="I48" s="40">
        <f t="shared" si="2"/>
        <v>13921.776829881695</v>
      </c>
      <c r="J48" s="46">
        <v>0</v>
      </c>
      <c r="K48" s="45">
        <f t="shared" si="3"/>
        <v>13921.776829881695</v>
      </c>
      <c r="L48" s="38">
        <v>0</v>
      </c>
    </row>
    <row r="49" spans="1:12" x14ac:dyDescent="0.25">
      <c r="A49" s="20" t="s">
        <v>69</v>
      </c>
      <c r="B49" s="36">
        <v>118</v>
      </c>
      <c r="C49" s="48" t="s">
        <v>113</v>
      </c>
      <c r="D49" s="37">
        <v>3</v>
      </c>
      <c r="E49" s="38">
        <v>18000</v>
      </c>
      <c r="F49" s="38">
        <v>201184.34353335181</v>
      </c>
      <c r="G49" s="38">
        <v>19112.512635668423</v>
      </c>
      <c r="H49" s="39">
        <f t="shared" si="1"/>
        <v>1112.5126356684232</v>
      </c>
      <c r="I49" s="40">
        <f t="shared" si="2"/>
        <v>0</v>
      </c>
      <c r="J49" s="46">
        <v>0</v>
      </c>
      <c r="K49" s="45">
        <f t="shared" si="3"/>
        <v>0</v>
      </c>
      <c r="L49" s="38">
        <v>0</v>
      </c>
    </row>
    <row r="50" spans="1:12" x14ac:dyDescent="0.25">
      <c r="A50" s="20" t="s">
        <v>69</v>
      </c>
      <c r="B50" s="36">
        <v>2093</v>
      </c>
      <c r="C50" s="48" t="s">
        <v>114</v>
      </c>
      <c r="D50" s="37">
        <v>2</v>
      </c>
      <c r="E50" s="38">
        <v>12000</v>
      </c>
      <c r="F50" s="38">
        <v>371885.56002155563</v>
      </c>
      <c r="G50" s="38">
        <v>35329.128202047788</v>
      </c>
      <c r="H50" s="39">
        <f t="shared" si="1"/>
        <v>23329.128202047788</v>
      </c>
      <c r="I50" s="40">
        <f t="shared" si="2"/>
        <v>0</v>
      </c>
      <c r="J50" s="46">
        <v>0</v>
      </c>
      <c r="K50" s="45">
        <f t="shared" si="3"/>
        <v>0</v>
      </c>
      <c r="L50" s="38">
        <v>0</v>
      </c>
    </row>
    <row r="51" spans="1:12" x14ac:dyDescent="0.25">
      <c r="A51" s="20" t="s">
        <v>69</v>
      </c>
      <c r="B51" s="36">
        <v>23</v>
      </c>
      <c r="C51" s="48" t="s">
        <v>115</v>
      </c>
      <c r="D51" s="37">
        <v>3</v>
      </c>
      <c r="E51" s="38">
        <v>18000</v>
      </c>
      <c r="F51" s="38">
        <v>105704.39939219253</v>
      </c>
      <c r="G51" s="38">
        <v>10041.917942258291</v>
      </c>
      <c r="H51" s="39">
        <f t="shared" si="1"/>
        <v>-7958.0820577417089</v>
      </c>
      <c r="I51" s="40">
        <f t="shared" si="2"/>
        <v>7958.0820577417089</v>
      </c>
      <c r="J51" s="46">
        <v>12366.182479979074</v>
      </c>
      <c r="K51" s="45">
        <f t="shared" si="3"/>
        <v>-4408.1004222373649</v>
      </c>
      <c r="L51" s="38">
        <v>45428.997641553964</v>
      </c>
    </row>
    <row r="52" spans="1:12" x14ac:dyDescent="0.25">
      <c r="A52" s="20" t="s">
        <v>69</v>
      </c>
      <c r="B52" s="36">
        <v>69</v>
      </c>
      <c r="C52" s="48" t="s">
        <v>116</v>
      </c>
      <c r="D52" s="37">
        <v>4</v>
      </c>
      <c r="E52" s="38">
        <v>24000</v>
      </c>
      <c r="F52" s="38">
        <v>207583.24983401614</v>
      </c>
      <c r="G52" s="38">
        <v>19720.408734231532</v>
      </c>
      <c r="H52" s="39">
        <f t="shared" si="1"/>
        <v>-4279.5912657684676</v>
      </c>
      <c r="I52" s="40">
        <f t="shared" si="2"/>
        <v>4279.5912657684676</v>
      </c>
      <c r="J52" s="46">
        <v>608.63223904791084</v>
      </c>
      <c r="K52" s="45">
        <f t="shared" si="3"/>
        <v>3670.9590267205567</v>
      </c>
      <c r="L52" s="38">
        <v>40891.727376511102</v>
      </c>
    </row>
    <row r="53" spans="1:12" x14ac:dyDescent="0.25">
      <c r="A53" s="20" t="s">
        <v>69</v>
      </c>
      <c r="B53" s="36">
        <v>81</v>
      </c>
      <c r="C53" s="48" t="s">
        <v>117</v>
      </c>
      <c r="D53" s="37">
        <v>11</v>
      </c>
      <c r="E53" s="38">
        <v>66000</v>
      </c>
      <c r="F53" s="38">
        <v>817497.80158323073</v>
      </c>
      <c r="G53" s="38">
        <v>77662.29115040692</v>
      </c>
      <c r="H53" s="39">
        <f t="shared" si="1"/>
        <v>11662.29115040692</v>
      </c>
      <c r="I53" s="40">
        <f t="shared" si="2"/>
        <v>0</v>
      </c>
      <c r="J53" s="46">
        <v>0</v>
      </c>
      <c r="K53" s="45">
        <f t="shared" si="3"/>
        <v>0</v>
      </c>
      <c r="L53" s="38">
        <v>0</v>
      </c>
    </row>
    <row r="54" spans="1:12" x14ac:dyDescent="0.25">
      <c r="A54" s="20" t="s">
        <v>69</v>
      </c>
      <c r="B54" s="36">
        <v>3308</v>
      </c>
      <c r="C54" s="48" t="s">
        <v>118</v>
      </c>
      <c r="D54" s="37">
        <v>5</v>
      </c>
      <c r="E54" s="38">
        <v>30000</v>
      </c>
      <c r="F54" s="38">
        <v>413309.08117672818</v>
      </c>
      <c r="G54" s="38">
        <v>39264.362711789181</v>
      </c>
      <c r="H54" s="39">
        <f t="shared" si="1"/>
        <v>9264.362711789181</v>
      </c>
      <c r="I54" s="40">
        <f t="shared" si="2"/>
        <v>0</v>
      </c>
      <c r="J54" s="46">
        <v>0</v>
      </c>
      <c r="K54" s="45">
        <f t="shared" si="3"/>
        <v>0</v>
      </c>
      <c r="L54" s="38">
        <v>55249.098013589566</v>
      </c>
    </row>
    <row r="55" spans="1:12" x14ac:dyDescent="0.25">
      <c r="A55" s="20" t="s">
        <v>69</v>
      </c>
      <c r="B55" s="36">
        <v>45</v>
      </c>
      <c r="C55" s="48" t="s">
        <v>119</v>
      </c>
      <c r="D55" s="37">
        <v>4</v>
      </c>
      <c r="E55" s="38">
        <v>24000</v>
      </c>
      <c r="F55" s="38">
        <v>426726.8907051346</v>
      </c>
      <c r="G55" s="38">
        <v>40539.054616987785</v>
      </c>
      <c r="H55" s="39">
        <f t="shared" si="1"/>
        <v>16539.054616987785</v>
      </c>
      <c r="I55" s="40">
        <f t="shared" si="2"/>
        <v>0</v>
      </c>
      <c r="J55" s="46">
        <v>0</v>
      </c>
      <c r="K55" s="45">
        <f t="shared" si="3"/>
        <v>0</v>
      </c>
      <c r="L55" s="38">
        <v>0</v>
      </c>
    </row>
    <row r="56" spans="1:12" x14ac:dyDescent="0.25">
      <c r="A56" s="20" t="s">
        <v>69</v>
      </c>
      <c r="B56" s="36">
        <v>5203</v>
      </c>
      <c r="C56" s="48" t="s">
        <v>120</v>
      </c>
      <c r="D56" s="37">
        <v>4</v>
      </c>
      <c r="E56" s="38">
        <v>24000</v>
      </c>
      <c r="F56" s="38">
        <v>167210.28281556009</v>
      </c>
      <c r="G56" s="38">
        <v>15884.976867478208</v>
      </c>
      <c r="H56" s="39">
        <f t="shared" si="1"/>
        <v>-8115.0231325217919</v>
      </c>
      <c r="I56" s="40">
        <f t="shared" si="2"/>
        <v>8115.0231325217919</v>
      </c>
      <c r="J56" s="46">
        <v>12262.988401641007</v>
      </c>
      <c r="K56" s="45">
        <f t="shared" si="3"/>
        <v>-4147.965269119215</v>
      </c>
      <c r="L56" s="38">
        <v>0</v>
      </c>
    </row>
    <row r="57" spans="1:12" x14ac:dyDescent="0.25">
      <c r="A57" s="20" t="s">
        <v>69</v>
      </c>
      <c r="B57" s="36">
        <v>105</v>
      </c>
      <c r="C57" s="48" t="s">
        <v>121</v>
      </c>
      <c r="D57" s="37">
        <v>9</v>
      </c>
      <c r="E57" s="38">
        <v>54000</v>
      </c>
      <c r="F57" s="38">
        <v>440946.10027087055</v>
      </c>
      <c r="G57" s="38">
        <v>41889.8795257327</v>
      </c>
      <c r="H57" s="39">
        <f t="shared" si="1"/>
        <v>-12110.1204742673</v>
      </c>
      <c r="I57" s="40">
        <f t="shared" si="2"/>
        <v>12110.1204742673</v>
      </c>
      <c r="J57" s="46">
        <v>0</v>
      </c>
      <c r="K57" s="45">
        <f t="shared" si="3"/>
        <v>12110.1204742673</v>
      </c>
      <c r="L57" s="38">
        <v>0</v>
      </c>
    </row>
    <row r="58" spans="1:12" x14ac:dyDescent="0.25">
      <c r="A58" s="20" t="s">
        <v>69</v>
      </c>
      <c r="B58" s="36">
        <v>103</v>
      </c>
      <c r="C58" s="48" t="s">
        <v>122</v>
      </c>
      <c r="D58" s="37">
        <v>10</v>
      </c>
      <c r="E58" s="38">
        <v>60000</v>
      </c>
      <c r="F58" s="38">
        <v>347491.66875628335</v>
      </c>
      <c r="G58" s="38">
        <v>33011.708531846918</v>
      </c>
      <c r="H58" s="39">
        <f t="shared" si="1"/>
        <v>-26988.291468153082</v>
      </c>
      <c r="I58" s="40">
        <f t="shared" si="2"/>
        <v>26988.291468153082</v>
      </c>
      <c r="J58" s="46">
        <v>0</v>
      </c>
      <c r="K58" s="45">
        <f t="shared" si="3"/>
        <v>26988.291468153082</v>
      </c>
      <c r="L58" s="38">
        <v>0</v>
      </c>
    </row>
    <row r="59" spans="1:12" x14ac:dyDescent="0.25">
      <c r="A59" s="20" t="s">
        <v>69</v>
      </c>
      <c r="B59" s="36">
        <v>111</v>
      </c>
      <c r="C59" s="48" t="s">
        <v>123</v>
      </c>
      <c r="D59" s="37">
        <v>10</v>
      </c>
      <c r="E59" s="38">
        <v>60000</v>
      </c>
      <c r="F59" s="38">
        <v>442371.13911202637</v>
      </c>
      <c r="G59" s="38">
        <v>42025.258215642505</v>
      </c>
      <c r="H59" s="39">
        <f t="shared" si="1"/>
        <v>-17974.741784357495</v>
      </c>
      <c r="I59" s="40">
        <f t="shared" si="2"/>
        <v>17974.741784357495</v>
      </c>
      <c r="J59" s="46">
        <v>0</v>
      </c>
      <c r="K59" s="45">
        <f t="shared" si="3"/>
        <v>17974.741784357495</v>
      </c>
      <c r="L59" s="38">
        <v>0</v>
      </c>
    </row>
    <row r="60" spans="1:12" x14ac:dyDescent="0.25">
      <c r="A60" s="20" t="s">
        <v>69</v>
      </c>
      <c r="B60" s="36">
        <v>3379</v>
      </c>
      <c r="C60" s="48" t="s">
        <v>124</v>
      </c>
      <c r="D60" s="37">
        <v>8</v>
      </c>
      <c r="E60" s="38">
        <v>48000</v>
      </c>
      <c r="F60" s="38">
        <v>418416.58032959682</v>
      </c>
      <c r="G60" s="38">
        <v>39749.5751313117</v>
      </c>
      <c r="H60" s="39">
        <f t="shared" si="1"/>
        <v>-8250.4248686883002</v>
      </c>
      <c r="I60" s="40">
        <f t="shared" si="2"/>
        <v>8250.4248686883002</v>
      </c>
      <c r="J60" s="46">
        <v>0</v>
      </c>
      <c r="K60" s="45">
        <f t="shared" si="3"/>
        <v>8250.4248686883002</v>
      </c>
      <c r="L60" s="38">
        <v>0</v>
      </c>
    </row>
    <row r="61" spans="1:12" x14ac:dyDescent="0.25">
      <c r="A61" s="20" t="s">
        <v>69</v>
      </c>
      <c r="B61" s="36">
        <v>84</v>
      </c>
      <c r="C61" s="48" t="s">
        <v>125</v>
      </c>
      <c r="D61" s="37">
        <v>7</v>
      </c>
      <c r="E61" s="38">
        <v>42000</v>
      </c>
      <c r="F61" s="38">
        <v>930586.04676751781</v>
      </c>
      <c r="G61" s="38">
        <v>88405.674442914198</v>
      </c>
      <c r="H61" s="39">
        <f t="shared" si="1"/>
        <v>46405.674442914198</v>
      </c>
      <c r="I61" s="40">
        <f t="shared" si="2"/>
        <v>0</v>
      </c>
      <c r="J61" s="46">
        <v>0</v>
      </c>
      <c r="K61" s="45">
        <f t="shared" si="3"/>
        <v>0</v>
      </c>
      <c r="L61" s="38">
        <v>0</v>
      </c>
    </row>
    <row r="62" spans="1:12" x14ac:dyDescent="0.25">
      <c r="A62" s="20" t="s">
        <v>69</v>
      </c>
      <c r="B62" s="36">
        <v>85</v>
      </c>
      <c r="C62" s="48" t="s">
        <v>126</v>
      </c>
      <c r="D62" s="37">
        <v>6</v>
      </c>
      <c r="E62" s="38">
        <v>36000</v>
      </c>
      <c r="F62" s="38">
        <v>763373.19964341284</v>
      </c>
      <c r="G62" s="38">
        <v>72520.453966124216</v>
      </c>
      <c r="H62" s="39">
        <f t="shared" si="1"/>
        <v>36520.453966124216</v>
      </c>
      <c r="I62" s="40">
        <f t="shared" si="2"/>
        <v>0</v>
      </c>
      <c r="J62" s="46">
        <v>0</v>
      </c>
      <c r="K62" s="45">
        <f t="shared" si="3"/>
        <v>0</v>
      </c>
      <c r="L62" s="38">
        <v>0</v>
      </c>
    </row>
    <row r="63" spans="1:12" x14ac:dyDescent="0.25">
      <c r="A63" s="20" t="s">
        <v>69</v>
      </c>
      <c r="B63" s="36">
        <v>2168</v>
      </c>
      <c r="C63" s="48" t="s">
        <v>127</v>
      </c>
      <c r="D63" s="37">
        <v>5</v>
      </c>
      <c r="E63" s="38">
        <v>30000</v>
      </c>
      <c r="F63" s="38">
        <v>206526.74951637333</v>
      </c>
      <c r="G63" s="38">
        <v>19620.041204055466</v>
      </c>
      <c r="H63" s="39">
        <f t="shared" si="1"/>
        <v>-10379.958795944534</v>
      </c>
      <c r="I63" s="40">
        <f t="shared" si="2"/>
        <v>10379.958795944534</v>
      </c>
      <c r="J63" s="46">
        <v>0</v>
      </c>
      <c r="K63" s="45">
        <f t="shared" si="3"/>
        <v>10379.958795944534</v>
      </c>
      <c r="L63" s="38">
        <v>17060.494831888929</v>
      </c>
    </row>
    <row r="64" spans="1:12" x14ac:dyDescent="0.25">
      <c r="A64" s="20" t="s">
        <v>69</v>
      </c>
      <c r="B64" s="36">
        <v>3304</v>
      </c>
      <c r="C64" s="48" t="s">
        <v>128</v>
      </c>
      <c r="D64" s="37">
        <v>4</v>
      </c>
      <c r="E64" s="38">
        <v>24000</v>
      </c>
      <c r="F64" s="38">
        <v>332250.28731587966</v>
      </c>
      <c r="G64" s="38">
        <v>31563.777295008567</v>
      </c>
      <c r="H64" s="39">
        <f t="shared" si="1"/>
        <v>7563.7772950085673</v>
      </c>
      <c r="I64" s="40">
        <f t="shared" si="2"/>
        <v>0</v>
      </c>
      <c r="J64" s="46">
        <v>0</v>
      </c>
      <c r="K64" s="45">
        <f t="shared" si="3"/>
        <v>0</v>
      </c>
      <c r="L64" s="38">
        <v>216236.20664779315</v>
      </c>
    </row>
    <row r="65" spans="1:12" x14ac:dyDescent="0.25">
      <c r="A65" s="20" t="s">
        <v>69</v>
      </c>
      <c r="B65" s="36">
        <v>2124</v>
      </c>
      <c r="C65" s="48" t="s">
        <v>129</v>
      </c>
      <c r="D65" s="37">
        <v>7</v>
      </c>
      <c r="E65" s="38">
        <v>42000</v>
      </c>
      <c r="F65" s="38">
        <v>549560.71800393832</v>
      </c>
      <c r="G65" s="38">
        <v>52208.268210374139</v>
      </c>
      <c r="H65" s="39">
        <f t="shared" si="1"/>
        <v>10208.268210374139</v>
      </c>
      <c r="I65" s="40">
        <f t="shared" si="2"/>
        <v>0</v>
      </c>
      <c r="J65" s="46">
        <v>0</v>
      </c>
      <c r="K65" s="45">
        <f t="shared" si="3"/>
        <v>0</v>
      </c>
      <c r="L65" s="38">
        <v>0</v>
      </c>
    </row>
    <row r="66" spans="1:12" x14ac:dyDescent="0.25">
      <c r="A66" s="20" t="s">
        <v>69</v>
      </c>
      <c r="B66" s="36">
        <v>24</v>
      </c>
      <c r="C66" s="48" t="s">
        <v>130</v>
      </c>
      <c r="D66" s="37">
        <v>7</v>
      </c>
      <c r="E66" s="38">
        <v>42000</v>
      </c>
      <c r="F66" s="38">
        <v>710878.12245998182</v>
      </c>
      <c r="G66" s="38">
        <v>67533.421633698279</v>
      </c>
      <c r="H66" s="39">
        <f t="shared" si="1"/>
        <v>25533.421633698279</v>
      </c>
      <c r="I66" s="40">
        <f t="shared" si="2"/>
        <v>0</v>
      </c>
      <c r="J66" s="46">
        <v>0</v>
      </c>
      <c r="K66" s="45">
        <f t="shared" si="3"/>
        <v>0</v>
      </c>
      <c r="L66" s="38">
        <v>0</v>
      </c>
    </row>
    <row r="67" spans="1:12" x14ac:dyDescent="0.25">
      <c r="A67" s="20" t="s">
        <v>69</v>
      </c>
      <c r="B67" s="36">
        <v>5207</v>
      </c>
      <c r="C67" s="48" t="s">
        <v>131</v>
      </c>
      <c r="D67" s="37">
        <v>4</v>
      </c>
      <c r="E67" s="38">
        <v>24000</v>
      </c>
      <c r="F67" s="38">
        <v>78201.92884329817</v>
      </c>
      <c r="G67" s="38">
        <v>7429.1832401133261</v>
      </c>
      <c r="H67" s="39">
        <f t="shared" si="1"/>
        <v>-16570.816759886675</v>
      </c>
      <c r="I67" s="40">
        <f t="shared" si="2"/>
        <v>16570.816759886675</v>
      </c>
      <c r="J67" s="46">
        <v>26470.486095572171</v>
      </c>
      <c r="K67" s="45">
        <f t="shared" si="3"/>
        <v>-9899.6693356854958</v>
      </c>
      <c r="L67" s="38">
        <v>0</v>
      </c>
    </row>
    <row r="68" spans="1:12" x14ac:dyDescent="0.25">
      <c r="A68" s="20" t="s">
        <v>69</v>
      </c>
      <c r="B68" s="36">
        <v>3363</v>
      </c>
      <c r="C68" s="48" t="s">
        <v>132</v>
      </c>
      <c r="D68" s="37">
        <v>8</v>
      </c>
      <c r="E68" s="38">
        <v>48000</v>
      </c>
      <c r="F68" s="38">
        <v>466335.67941565404</v>
      </c>
      <c r="G68" s="38">
        <v>44301.889544487138</v>
      </c>
      <c r="H68" s="39">
        <f t="shared" si="1"/>
        <v>-3698.1104555128622</v>
      </c>
      <c r="I68" s="40">
        <f t="shared" si="2"/>
        <v>3698.1104555128622</v>
      </c>
      <c r="J68" s="46">
        <v>0</v>
      </c>
      <c r="K68" s="45">
        <f t="shared" si="3"/>
        <v>3698.1104555128622</v>
      </c>
      <c r="L68" s="38">
        <v>0</v>
      </c>
    </row>
    <row r="69" spans="1:12" x14ac:dyDescent="0.25">
      <c r="A69" s="20" t="s">
        <v>69</v>
      </c>
      <c r="B69" s="36">
        <v>5200</v>
      </c>
      <c r="C69" s="48" t="s">
        <v>133</v>
      </c>
      <c r="D69" s="37">
        <v>13</v>
      </c>
      <c r="E69" s="38">
        <v>78000</v>
      </c>
      <c r="F69" s="38">
        <v>787924.020962551</v>
      </c>
      <c r="G69" s="38">
        <v>74852.781991442345</v>
      </c>
      <c r="H69" s="39">
        <f t="shared" si="1"/>
        <v>-3147.2180085576547</v>
      </c>
      <c r="I69" s="40">
        <f t="shared" si="2"/>
        <v>3147.2180085576547</v>
      </c>
      <c r="J69" s="46">
        <v>0</v>
      </c>
      <c r="K69" s="45">
        <f t="shared" si="3"/>
        <v>3147.2180085576547</v>
      </c>
      <c r="L69" s="38">
        <v>0</v>
      </c>
    </row>
    <row r="70" spans="1:12" x14ac:dyDescent="0.25">
      <c r="A70" s="20" t="s">
        <v>69</v>
      </c>
      <c r="B70" s="36">
        <v>2198</v>
      </c>
      <c r="C70" s="48" t="s">
        <v>134</v>
      </c>
      <c r="D70" s="37">
        <v>7</v>
      </c>
      <c r="E70" s="38">
        <v>42000</v>
      </c>
      <c r="F70" s="38">
        <v>667598.6380578872</v>
      </c>
      <c r="G70" s="38">
        <v>63421.870615499283</v>
      </c>
      <c r="H70" s="39">
        <f t="shared" si="1"/>
        <v>21421.870615499283</v>
      </c>
      <c r="I70" s="40">
        <f t="shared" si="2"/>
        <v>0</v>
      </c>
      <c r="J70" s="46">
        <v>0</v>
      </c>
      <c r="K70" s="45">
        <f t="shared" si="3"/>
        <v>0</v>
      </c>
      <c r="L70" s="38">
        <v>0</v>
      </c>
    </row>
    <row r="71" spans="1:12" x14ac:dyDescent="0.25">
      <c r="A71" s="20" t="s">
        <v>69</v>
      </c>
      <c r="B71" s="36">
        <v>90</v>
      </c>
      <c r="C71" s="48" t="s">
        <v>135</v>
      </c>
      <c r="D71" s="37">
        <v>6</v>
      </c>
      <c r="E71" s="38">
        <v>36000</v>
      </c>
      <c r="F71" s="38">
        <v>770726.50264406961</v>
      </c>
      <c r="G71" s="38">
        <v>73219.01775118662</v>
      </c>
      <c r="H71" s="39">
        <f t="shared" ref="H71:H134" si="4">G71-E71</f>
        <v>37219.01775118662</v>
      </c>
      <c r="I71" s="40">
        <f t="shared" ref="I71:I134" si="5">IF(H71&gt;0,0,-H71)</f>
        <v>0</v>
      </c>
      <c r="J71" s="46">
        <v>0</v>
      </c>
      <c r="K71" s="45">
        <f t="shared" ref="K71:K134" si="6">I71-J71</f>
        <v>0</v>
      </c>
      <c r="L71" s="38">
        <v>0</v>
      </c>
    </row>
    <row r="72" spans="1:12" x14ac:dyDescent="0.25">
      <c r="A72" s="20" t="s">
        <v>69</v>
      </c>
      <c r="B72" s="36">
        <v>106</v>
      </c>
      <c r="C72" s="48" t="s">
        <v>136</v>
      </c>
      <c r="D72" s="37">
        <v>2</v>
      </c>
      <c r="E72" s="38">
        <v>12000</v>
      </c>
      <c r="F72" s="38">
        <v>169287.90063407487</v>
      </c>
      <c r="G72" s="38">
        <v>16082.350560237113</v>
      </c>
      <c r="H72" s="39">
        <f t="shared" si="4"/>
        <v>4082.3505602371133</v>
      </c>
      <c r="I72" s="40">
        <f t="shared" si="5"/>
        <v>0</v>
      </c>
      <c r="J72" s="46">
        <v>0</v>
      </c>
      <c r="K72" s="45">
        <f t="shared" si="6"/>
        <v>0</v>
      </c>
      <c r="L72" s="38">
        <v>0</v>
      </c>
    </row>
    <row r="73" spans="1:12" x14ac:dyDescent="0.25">
      <c r="A73" s="20" t="s">
        <v>69</v>
      </c>
      <c r="B73" s="36">
        <v>49</v>
      </c>
      <c r="C73" s="48" t="s">
        <v>137</v>
      </c>
      <c r="D73" s="37">
        <v>2</v>
      </c>
      <c r="E73" s="38">
        <v>12000</v>
      </c>
      <c r="F73" s="38">
        <v>115563.6308111683</v>
      </c>
      <c r="G73" s="38">
        <v>10978.54492706099</v>
      </c>
      <c r="H73" s="39">
        <f t="shared" si="4"/>
        <v>-1021.4550729390103</v>
      </c>
      <c r="I73" s="40">
        <f t="shared" si="5"/>
        <v>1021.4550729390103</v>
      </c>
      <c r="J73" s="46">
        <v>8866.1869499496042</v>
      </c>
      <c r="K73" s="45">
        <f t="shared" si="6"/>
        <v>-7844.731877010594</v>
      </c>
      <c r="L73" s="38">
        <v>15335.738852430059</v>
      </c>
    </row>
    <row r="74" spans="1:12" x14ac:dyDescent="0.25">
      <c r="A74" s="20" t="s">
        <v>69</v>
      </c>
      <c r="B74" s="36">
        <v>2090</v>
      </c>
      <c r="C74" s="48" t="s">
        <v>138</v>
      </c>
      <c r="D74" s="37">
        <v>8</v>
      </c>
      <c r="E74" s="38">
        <v>48000</v>
      </c>
      <c r="F74" s="38">
        <v>535058.92192075809</v>
      </c>
      <c r="G74" s="38">
        <v>50830.597582472023</v>
      </c>
      <c r="H74" s="39">
        <f t="shared" si="4"/>
        <v>2830.5975824720226</v>
      </c>
      <c r="I74" s="40">
        <f t="shared" si="5"/>
        <v>0</v>
      </c>
      <c r="J74" s="46">
        <v>0</v>
      </c>
      <c r="K74" s="45">
        <f t="shared" si="6"/>
        <v>0</v>
      </c>
      <c r="L74" s="38">
        <v>0</v>
      </c>
    </row>
    <row r="75" spans="1:12" x14ac:dyDescent="0.25">
      <c r="A75" s="20" t="s">
        <v>69</v>
      </c>
      <c r="B75" s="36">
        <v>2043</v>
      </c>
      <c r="C75" s="48" t="s">
        <v>139</v>
      </c>
      <c r="D75" s="37">
        <v>10</v>
      </c>
      <c r="E75" s="38">
        <v>60000</v>
      </c>
      <c r="F75" s="38">
        <v>761368.20541445725</v>
      </c>
      <c r="G75" s="38">
        <v>72329.979514373437</v>
      </c>
      <c r="H75" s="39">
        <f t="shared" si="4"/>
        <v>12329.979514373437</v>
      </c>
      <c r="I75" s="40">
        <f t="shared" si="5"/>
        <v>0</v>
      </c>
      <c r="J75" s="46">
        <v>0</v>
      </c>
      <c r="K75" s="45">
        <f t="shared" si="6"/>
        <v>0</v>
      </c>
      <c r="L75" s="38">
        <v>0</v>
      </c>
    </row>
    <row r="76" spans="1:12" x14ac:dyDescent="0.25">
      <c r="A76" s="20" t="s">
        <v>69</v>
      </c>
      <c r="B76" s="36">
        <v>91</v>
      </c>
      <c r="C76" s="48" t="s">
        <v>140</v>
      </c>
      <c r="D76" s="37">
        <v>8</v>
      </c>
      <c r="E76" s="38">
        <v>48000</v>
      </c>
      <c r="F76" s="38">
        <v>518840.40558934852</v>
      </c>
      <c r="G76" s="38">
        <v>49289.838530988112</v>
      </c>
      <c r="H76" s="39">
        <f t="shared" si="4"/>
        <v>1289.8385309881123</v>
      </c>
      <c r="I76" s="40">
        <f t="shared" si="5"/>
        <v>0</v>
      </c>
      <c r="J76" s="46">
        <v>0</v>
      </c>
      <c r="K76" s="45">
        <f t="shared" si="6"/>
        <v>0</v>
      </c>
      <c r="L76" s="38">
        <v>0</v>
      </c>
    </row>
    <row r="77" spans="1:12" x14ac:dyDescent="0.25">
      <c r="A77" s="20" t="s">
        <v>69</v>
      </c>
      <c r="B77" s="36">
        <v>132</v>
      </c>
      <c r="C77" s="48" t="s">
        <v>141</v>
      </c>
      <c r="D77" s="37">
        <v>11</v>
      </c>
      <c r="E77" s="38">
        <v>66000</v>
      </c>
      <c r="F77" s="38">
        <v>328218.76187526999</v>
      </c>
      <c r="G77" s="38">
        <v>31180.782378150649</v>
      </c>
      <c r="H77" s="39">
        <f t="shared" si="4"/>
        <v>-34819.217621849355</v>
      </c>
      <c r="I77" s="40">
        <f t="shared" si="5"/>
        <v>34819.217621849355</v>
      </c>
      <c r="J77" s="46">
        <v>0</v>
      </c>
      <c r="K77" s="45">
        <f t="shared" si="6"/>
        <v>34819.217621849355</v>
      </c>
      <c r="L77" s="38">
        <v>0</v>
      </c>
    </row>
    <row r="78" spans="1:12" x14ac:dyDescent="0.25">
      <c r="A78" s="20" t="s">
        <v>69</v>
      </c>
      <c r="B78" s="36">
        <v>2128</v>
      </c>
      <c r="C78" s="48" t="s">
        <v>142</v>
      </c>
      <c r="D78" s="37">
        <v>6</v>
      </c>
      <c r="E78" s="38">
        <v>36000</v>
      </c>
      <c r="F78" s="38">
        <v>302165.07018789341</v>
      </c>
      <c r="G78" s="38">
        <v>28705.681667849873</v>
      </c>
      <c r="H78" s="39">
        <f t="shared" si="4"/>
        <v>-7294.3183321501274</v>
      </c>
      <c r="I78" s="40">
        <f t="shared" si="5"/>
        <v>7294.3183321501274</v>
      </c>
      <c r="J78" s="46">
        <v>0</v>
      </c>
      <c r="K78" s="45">
        <f t="shared" si="6"/>
        <v>7294.3183321501274</v>
      </c>
      <c r="L78" s="38">
        <v>0</v>
      </c>
    </row>
    <row r="79" spans="1:12" x14ac:dyDescent="0.25">
      <c r="A79" s="20" t="s">
        <v>69</v>
      </c>
      <c r="B79" s="36">
        <v>2145</v>
      </c>
      <c r="C79" s="48" t="s">
        <v>143</v>
      </c>
      <c r="D79" s="37">
        <v>5</v>
      </c>
      <c r="E79" s="38">
        <v>30000</v>
      </c>
      <c r="F79" s="38">
        <v>352323.7933510947</v>
      </c>
      <c r="G79" s="38">
        <v>33470.760368354</v>
      </c>
      <c r="H79" s="39">
        <f t="shared" si="4"/>
        <v>3470.7603683540001</v>
      </c>
      <c r="I79" s="40">
        <f t="shared" si="5"/>
        <v>0</v>
      </c>
      <c r="J79" s="46">
        <v>0</v>
      </c>
      <c r="K79" s="45">
        <f t="shared" si="6"/>
        <v>0</v>
      </c>
      <c r="L79" s="38">
        <v>52443.889450647548</v>
      </c>
    </row>
    <row r="80" spans="1:12" x14ac:dyDescent="0.25">
      <c r="A80" s="20" t="s">
        <v>69</v>
      </c>
      <c r="B80" s="36">
        <v>3023</v>
      </c>
      <c r="C80" s="48" t="s">
        <v>144</v>
      </c>
      <c r="D80" s="37">
        <v>4</v>
      </c>
      <c r="E80" s="38">
        <v>24000</v>
      </c>
      <c r="F80" s="38">
        <v>324854.78509237937</v>
      </c>
      <c r="G80" s="38">
        <v>30861.204583776042</v>
      </c>
      <c r="H80" s="39">
        <f t="shared" si="4"/>
        <v>6861.2045837760415</v>
      </c>
      <c r="I80" s="40">
        <f t="shared" si="5"/>
        <v>0</v>
      </c>
      <c r="J80" s="46">
        <v>908.97255630314783</v>
      </c>
      <c r="K80" s="45">
        <f t="shared" si="6"/>
        <v>-908.97255630314783</v>
      </c>
      <c r="L80" s="38">
        <v>55305.791457451087</v>
      </c>
    </row>
    <row r="81" spans="1:12" x14ac:dyDescent="0.25">
      <c r="A81" s="20" t="s">
        <v>69</v>
      </c>
      <c r="B81" s="36">
        <v>119</v>
      </c>
      <c r="C81" s="48" t="s">
        <v>145</v>
      </c>
      <c r="D81" s="37">
        <v>4</v>
      </c>
      <c r="E81" s="38">
        <v>24000</v>
      </c>
      <c r="F81" s="38">
        <v>559870.6320713067</v>
      </c>
      <c r="G81" s="38">
        <v>53187.71004677414</v>
      </c>
      <c r="H81" s="39">
        <f t="shared" si="4"/>
        <v>29187.71004677414</v>
      </c>
      <c r="I81" s="40">
        <f t="shared" si="5"/>
        <v>0</v>
      </c>
      <c r="J81" s="46">
        <v>0</v>
      </c>
      <c r="K81" s="45">
        <f t="shared" si="6"/>
        <v>0</v>
      </c>
      <c r="L81" s="38">
        <v>0</v>
      </c>
    </row>
    <row r="82" spans="1:12" x14ac:dyDescent="0.25">
      <c r="A82" s="20" t="s">
        <v>69</v>
      </c>
      <c r="B82" s="36">
        <v>92</v>
      </c>
      <c r="C82" s="48" t="s">
        <v>146</v>
      </c>
      <c r="D82" s="37">
        <v>12</v>
      </c>
      <c r="E82" s="38">
        <v>72000</v>
      </c>
      <c r="F82" s="38">
        <v>656423.44582195859</v>
      </c>
      <c r="G82" s="38">
        <v>62360.227353086069</v>
      </c>
      <c r="H82" s="39">
        <f t="shared" si="4"/>
        <v>-9639.7726469139307</v>
      </c>
      <c r="I82" s="40">
        <f t="shared" si="5"/>
        <v>9639.7726469139307</v>
      </c>
      <c r="J82" s="46">
        <v>0</v>
      </c>
      <c r="K82" s="45">
        <f t="shared" si="6"/>
        <v>9639.7726469139307</v>
      </c>
      <c r="L82" s="38">
        <v>0</v>
      </c>
    </row>
    <row r="83" spans="1:12" x14ac:dyDescent="0.25">
      <c r="A83" s="20" t="s">
        <v>69</v>
      </c>
      <c r="B83" s="36">
        <v>2048</v>
      </c>
      <c r="C83" s="48" t="s">
        <v>147</v>
      </c>
      <c r="D83" s="37">
        <v>5</v>
      </c>
      <c r="E83" s="38">
        <v>30000</v>
      </c>
      <c r="F83" s="38">
        <v>448944.18242641713</v>
      </c>
      <c r="G83" s="38">
        <v>42649.697330509625</v>
      </c>
      <c r="H83" s="39">
        <f t="shared" si="4"/>
        <v>12649.697330509625</v>
      </c>
      <c r="I83" s="40">
        <f t="shared" si="5"/>
        <v>0</v>
      </c>
      <c r="J83" s="46">
        <v>0</v>
      </c>
      <c r="K83" s="45">
        <f t="shared" si="6"/>
        <v>0</v>
      </c>
      <c r="L83" s="38">
        <v>0</v>
      </c>
    </row>
    <row r="84" spans="1:12" x14ac:dyDescent="0.25">
      <c r="A84" s="20" t="s">
        <v>69</v>
      </c>
      <c r="B84" s="36">
        <v>2192</v>
      </c>
      <c r="C84" s="48" t="s">
        <v>148</v>
      </c>
      <c r="D84" s="37">
        <v>3</v>
      </c>
      <c r="E84" s="38">
        <v>18000</v>
      </c>
      <c r="F84" s="38">
        <v>332250.28731587954</v>
      </c>
      <c r="G84" s="38">
        <v>31563.777295008556</v>
      </c>
      <c r="H84" s="39">
        <f t="shared" si="4"/>
        <v>13563.777295008556</v>
      </c>
      <c r="I84" s="40">
        <f t="shared" si="5"/>
        <v>0</v>
      </c>
      <c r="J84" s="46">
        <v>14288.085293615972</v>
      </c>
      <c r="K84" s="45">
        <f t="shared" si="6"/>
        <v>-14288.085293615972</v>
      </c>
      <c r="L84" s="38">
        <v>228537.88467500609</v>
      </c>
    </row>
    <row r="85" spans="1:12" x14ac:dyDescent="0.25">
      <c r="A85" s="20" t="s">
        <v>69</v>
      </c>
      <c r="B85" s="36">
        <v>16</v>
      </c>
      <c r="C85" s="48" t="s">
        <v>149</v>
      </c>
      <c r="D85" s="37">
        <v>2</v>
      </c>
      <c r="E85" s="38">
        <v>12000</v>
      </c>
      <c r="F85" s="38">
        <v>479217.51779065625</v>
      </c>
      <c r="G85" s="38">
        <v>45525.664190112344</v>
      </c>
      <c r="H85" s="39">
        <f t="shared" si="4"/>
        <v>33525.664190112344</v>
      </c>
      <c r="I85" s="40">
        <f t="shared" si="5"/>
        <v>0</v>
      </c>
      <c r="J85" s="46">
        <v>0</v>
      </c>
      <c r="K85" s="45">
        <f t="shared" si="6"/>
        <v>0</v>
      </c>
      <c r="L85" s="38">
        <v>0</v>
      </c>
    </row>
    <row r="86" spans="1:12" x14ac:dyDescent="0.25">
      <c r="A86" s="20" t="s">
        <v>69</v>
      </c>
      <c r="B86" s="36">
        <v>2185</v>
      </c>
      <c r="C86" s="48" t="s">
        <v>150</v>
      </c>
      <c r="D86" s="37">
        <v>7</v>
      </c>
      <c r="E86" s="38">
        <v>42000</v>
      </c>
      <c r="F86" s="38">
        <v>418517.14902138384</v>
      </c>
      <c r="G86" s="38">
        <v>39759.129157031464</v>
      </c>
      <c r="H86" s="39">
        <f t="shared" si="4"/>
        <v>-2240.8708429685357</v>
      </c>
      <c r="I86" s="40">
        <f t="shared" si="5"/>
        <v>2240.8708429685357</v>
      </c>
      <c r="J86" s="46">
        <v>0</v>
      </c>
      <c r="K86" s="45">
        <f t="shared" si="6"/>
        <v>2240.8708429685357</v>
      </c>
      <c r="L86" s="38">
        <v>0</v>
      </c>
    </row>
    <row r="87" spans="1:12" x14ac:dyDescent="0.25">
      <c r="A87" s="20" t="s">
        <v>69</v>
      </c>
      <c r="B87" s="36">
        <v>5206</v>
      </c>
      <c r="C87" s="48" t="s">
        <v>151</v>
      </c>
      <c r="D87" s="37">
        <v>6</v>
      </c>
      <c r="E87" s="38">
        <v>36000</v>
      </c>
      <c r="F87" s="38">
        <v>107745.90496395573</v>
      </c>
      <c r="G87" s="38">
        <v>10235.860971575796</v>
      </c>
      <c r="H87" s="39">
        <f t="shared" si="4"/>
        <v>-25764.139028424204</v>
      </c>
      <c r="I87" s="40">
        <f t="shared" si="5"/>
        <v>25764.139028424204</v>
      </c>
      <c r="J87" s="46">
        <v>32570.54069877071</v>
      </c>
      <c r="K87" s="45">
        <f t="shared" si="6"/>
        <v>-6806.4016703465059</v>
      </c>
      <c r="L87" s="38">
        <v>24648.468475711092</v>
      </c>
    </row>
    <row r="88" spans="1:12" x14ac:dyDescent="0.25">
      <c r="A88" s="20" t="s">
        <v>69</v>
      </c>
      <c r="B88" s="36">
        <v>112</v>
      </c>
      <c r="C88" s="48" t="s">
        <v>152</v>
      </c>
      <c r="D88" s="37">
        <v>3</v>
      </c>
      <c r="E88" s="38">
        <v>18000</v>
      </c>
      <c r="F88" s="38">
        <v>273311.74227893248</v>
      </c>
      <c r="G88" s="38">
        <v>25964.615516498587</v>
      </c>
      <c r="H88" s="39">
        <f t="shared" si="4"/>
        <v>7964.6155164985867</v>
      </c>
      <c r="I88" s="40">
        <f t="shared" si="5"/>
        <v>0</v>
      </c>
      <c r="J88" s="46">
        <v>784.5850900061937</v>
      </c>
      <c r="K88" s="45">
        <f t="shared" si="6"/>
        <v>-784.5850900061937</v>
      </c>
      <c r="L88" s="38">
        <v>0</v>
      </c>
    </row>
    <row r="89" spans="1:12" x14ac:dyDescent="0.25">
      <c r="A89" s="20" t="s">
        <v>69</v>
      </c>
      <c r="B89" s="36">
        <v>2054</v>
      </c>
      <c r="C89" s="48" t="s">
        <v>153</v>
      </c>
      <c r="D89" s="37">
        <v>5</v>
      </c>
      <c r="E89" s="38">
        <v>30000</v>
      </c>
      <c r="F89" s="38">
        <v>486293.28087833046</v>
      </c>
      <c r="G89" s="38">
        <v>46197.861683441392</v>
      </c>
      <c r="H89" s="39">
        <f t="shared" si="4"/>
        <v>16197.861683441392</v>
      </c>
      <c r="I89" s="40">
        <f t="shared" si="5"/>
        <v>0</v>
      </c>
      <c r="J89" s="46">
        <v>0</v>
      </c>
      <c r="K89" s="45">
        <f t="shared" si="6"/>
        <v>0</v>
      </c>
      <c r="L89" s="38">
        <v>0</v>
      </c>
    </row>
    <row r="90" spans="1:12" x14ac:dyDescent="0.25">
      <c r="A90" s="20" t="s">
        <v>69</v>
      </c>
      <c r="B90" s="36">
        <v>2197</v>
      </c>
      <c r="C90" s="48" t="s">
        <v>154</v>
      </c>
      <c r="D90" s="37">
        <v>9</v>
      </c>
      <c r="E90" s="38">
        <v>54000</v>
      </c>
      <c r="F90" s="38">
        <v>430497.9337009064</v>
      </c>
      <c r="G90" s="38">
        <v>40897.303701586112</v>
      </c>
      <c r="H90" s="39">
        <f t="shared" si="4"/>
        <v>-13102.696298413888</v>
      </c>
      <c r="I90" s="40">
        <f t="shared" si="5"/>
        <v>13102.696298413888</v>
      </c>
      <c r="J90" s="46">
        <v>0</v>
      </c>
      <c r="K90" s="45">
        <f t="shared" si="6"/>
        <v>13102.696298413888</v>
      </c>
      <c r="L90" s="38">
        <v>0</v>
      </c>
    </row>
    <row r="91" spans="1:12" x14ac:dyDescent="0.25">
      <c r="A91" s="20" t="s">
        <v>69</v>
      </c>
      <c r="B91" s="36">
        <v>50</v>
      </c>
      <c r="C91" s="48" t="s">
        <v>155</v>
      </c>
      <c r="D91" s="37">
        <v>1</v>
      </c>
      <c r="E91" s="38">
        <v>6000</v>
      </c>
      <c r="F91" s="38">
        <v>315346.28223359311</v>
      </c>
      <c r="G91" s="38">
        <v>29957.896812191346</v>
      </c>
      <c r="H91" s="39">
        <f t="shared" si="4"/>
        <v>23957.896812191346</v>
      </c>
      <c r="I91" s="40">
        <f t="shared" si="5"/>
        <v>0</v>
      </c>
      <c r="J91" s="46">
        <v>0</v>
      </c>
      <c r="K91" s="45">
        <f t="shared" si="6"/>
        <v>0</v>
      </c>
      <c r="L91" s="38">
        <v>174244.71507271676</v>
      </c>
    </row>
    <row r="92" spans="1:12" x14ac:dyDescent="0.25">
      <c r="A92" s="20" t="s">
        <v>69</v>
      </c>
      <c r="B92" s="36">
        <v>121</v>
      </c>
      <c r="C92" s="48" t="s">
        <v>156</v>
      </c>
      <c r="D92" s="37">
        <v>2</v>
      </c>
      <c r="E92" s="38">
        <v>12000</v>
      </c>
      <c r="F92" s="38">
        <v>92729.27701523155</v>
      </c>
      <c r="G92" s="38">
        <v>8809.2813164469972</v>
      </c>
      <c r="H92" s="39">
        <f t="shared" si="4"/>
        <v>-3190.7186835530028</v>
      </c>
      <c r="I92" s="40">
        <f t="shared" si="5"/>
        <v>3190.7186835530028</v>
      </c>
      <c r="J92" s="46">
        <v>31678.9109756424</v>
      </c>
      <c r="K92" s="45">
        <f t="shared" si="6"/>
        <v>-28488.192292089399</v>
      </c>
      <c r="L92" s="38">
        <v>0</v>
      </c>
    </row>
    <row r="93" spans="1:12" x14ac:dyDescent="0.25">
      <c r="A93" s="20" t="s">
        <v>69</v>
      </c>
      <c r="B93" s="36">
        <v>3353</v>
      </c>
      <c r="C93" s="48" t="s">
        <v>157</v>
      </c>
      <c r="D93" s="37">
        <v>3</v>
      </c>
      <c r="E93" s="38">
        <v>18000</v>
      </c>
      <c r="F93" s="38">
        <v>227463.59695690079</v>
      </c>
      <c r="G93" s="38">
        <v>21609.041710905574</v>
      </c>
      <c r="H93" s="39">
        <f t="shared" si="4"/>
        <v>3609.0417109055743</v>
      </c>
      <c r="I93" s="40">
        <f t="shared" si="5"/>
        <v>0</v>
      </c>
      <c r="J93" s="46">
        <v>0</v>
      </c>
      <c r="K93" s="45">
        <f t="shared" si="6"/>
        <v>0</v>
      </c>
      <c r="L93" s="38">
        <v>0</v>
      </c>
    </row>
    <row r="94" spans="1:12" x14ac:dyDescent="0.25">
      <c r="A94" s="20" t="s">
        <v>69</v>
      </c>
      <c r="B94" s="36">
        <v>35</v>
      </c>
      <c r="C94" s="48" t="s">
        <v>158</v>
      </c>
      <c r="D94" s="37">
        <v>7</v>
      </c>
      <c r="E94" s="38">
        <v>42000</v>
      </c>
      <c r="F94" s="38">
        <v>250720.96932441273</v>
      </c>
      <c r="G94" s="38">
        <v>23818.492085819209</v>
      </c>
      <c r="H94" s="39">
        <f t="shared" si="4"/>
        <v>-18181.507914180791</v>
      </c>
      <c r="I94" s="40">
        <f t="shared" si="5"/>
        <v>18181.507914180791</v>
      </c>
      <c r="J94" s="46">
        <v>0</v>
      </c>
      <c r="K94" s="45">
        <f t="shared" si="6"/>
        <v>18181.507914180791</v>
      </c>
      <c r="L94" s="38">
        <v>0</v>
      </c>
    </row>
    <row r="95" spans="1:12" x14ac:dyDescent="0.25">
      <c r="A95" s="20" t="s">
        <v>69</v>
      </c>
      <c r="B95" s="36">
        <v>51</v>
      </c>
      <c r="C95" s="48" t="s">
        <v>159</v>
      </c>
      <c r="D95" s="37">
        <v>3</v>
      </c>
      <c r="E95" s="38">
        <v>18000</v>
      </c>
      <c r="F95" s="38">
        <v>88897.16186953483</v>
      </c>
      <c r="G95" s="38">
        <v>8445.2303776058088</v>
      </c>
      <c r="H95" s="39">
        <f t="shared" si="4"/>
        <v>-9554.7696223941912</v>
      </c>
      <c r="I95" s="40">
        <f t="shared" si="5"/>
        <v>9554.7696223941912</v>
      </c>
      <c r="J95" s="46">
        <v>8470.9464904104589</v>
      </c>
      <c r="K95" s="45">
        <f t="shared" si="6"/>
        <v>1083.8231319837323</v>
      </c>
      <c r="L95" s="38">
        <v>10634.00560445663</v>
      </c>
    </row>
    <row r="96" spans="1:12" x14ac:dyDescent="0.25">
      <c r="A96" s="20" t="s">
        <v>69</v>
      </c>
      <c r="B96" s="36">
        <v>114</v>
      </c>
      <c r="C96" s="48" t="s">
        <v>160</v>
      </c>
      <c r="D96" s="37">
        <v>3</v>
      </c>
      <c r="E96" s="38">
        <v>18000</v>
      </c>
      <c r="F96" s="38">
        <v>378547.96079956531</v>
      </c>
      <c r="G96" s="38">
        <v>35962.056275958705</v>
      </c>
      <c r="H96" s="39">
        <f t="shared" si="4"/>
        <v>17962.056275958705</v>
      </c>
      <c r="I96" s="40">
        <f t="shared" si="5"/>
        <v>0</v>
      </c>
      <c r="J96" s="46">
        <v>0</v>
      </c>
      <c r="K96" s="45">
        <f t="shared" si="6"/>
        <v>0</v>
      </c>
      <c r="L96" s="38">
        <v>0</v>
      </c>
    </row>
    <row r="97" spans="1:12" x14ac:dyDescent="0.25">
      <c r="A97" s="20" t="s">
        <v>69</v>
      </c>
      <c r="B97" s="36">
        <v>93</v>
      </c>
      <c r="C97" s="48" t="s">
        <v>161</v>
      </c>
      <c r="D97" s="37">
        <v>5</v>
      </c>
      <c r="E97" s="38">
        <v>30000</v>
      </c>
      <c r="F97" s="38">
        <v>359885.55984255706</v>
      </c>
      <c r="G97" s="38">
        <v>34189.128185042922</v>
      </c>
      <c r="H97" s="39">
        <f t="shared" si="4"/>
        <v>4189.1281850429223</v>
      </c>
      <c r="I97" s="40">
        <f t="shared" si="5"/>
        <v>0</v>
      </c>
      <c r="J97" s="46">
        <v>0</v>
      </c>
      <c r="K97" s="45">
        <f t="shared" si="6"/>
        <v>0</v>
      </c>
      <c r="L97" s="38">
        <v>0</v>
      </c>
    </row>
    <row r="98" spans="1:12" x14ac:dyDescent="0.25">
      <c r="A98" s="20" t="s">
        <v>69</v>
      </c>
      <c r="B98" s="36">
        <v>3377</v>
      </c>
      <c r="C98" s="48" t="s">
        <v>162</v>
      </c>
      <c r="D98" s="37">
        <v>15</v>
      </c>
      <c r="E98" s="38">
        <v>90000</v>
      </c>
      <c r="F98" s="38">
        <v>760690.85681826191</v>
      </c>
      <c r="G98" s="38">
        <v>72265.631397734876</v>
      </c>
      <c r="H98" s="39">
        <f t="shared" si="4"/>
        <v>-17734.368602265124</v>
      </c>
      <c r="I98" s="40">
        <f t="shared" si="5"/>
        <v>17734.368602265124</v>
      </c>
      <c r="J98" s="46">
        <v>0</v>
      </c>
      <c r="K98" s="45">
        <f t="shared" si="6"/>
        <v>17734.368602265124</v>
      </c>
      <c r="L98" s="38">
        <v>0</v>
      </c>
    </row>
    <row r="99" spans="1:12" x14ac:dyDescent="0.25">
      <c r="A99" s="20" t="s">
        <v>69</v>
      </c>
      <c r="B99" s="36">
        <v>2101</v>
      </c>
      <c r="C99" s="48" t="s">
        <v>163</v>
      </c>
      <c r="D99" s="37">
        <v>5</v>
      </c>
      <c r="E99" s="38">
        <v>30000</v>
      </c>
      <c r="F99" s="38">
        <v>274950.92129014252</v>
      </c>
      <c r="G99" s="38">
        <v>26120.337522563539</v>
      </c>
      <c r="H99" s="39">
        <f t="shared" si="4"/>
        <v>-3879.6624774364609</v>
      </c>
      <c r="I99" s="40">
        <f t="shared" si="5"/>
        <v>3879.6624774364609</v>
      </c>
      <c r="J99" s="46">
        <v>0</v>
      </c>
      <c r="K99" s="45">
        <f t="shared" si="6"/>
        <v>3879.6624774364609</v>
      </c>
      <c r="L99" s="38">
        <v>0</v>
      </c>
    </row>
    <row r="100" spans="1:12" x14ac:dyDescent="0.25">
      <c r="A100" s="20" t="s">
        <v>69</v>
      </c>
      <c r="B100" s="36">
        <v>98</v>
      </c>
      <c r="C100" s="48" t="s">
        <v>164</v>
      </c>
      <c r="D100" s="37">
        <v>2</v>
      </c>
      <c r="E100" s="38">
        <v>12000</v>
      </c>
      <c r="F100" s="38">
        <v>151415.4704420284</v>
      </c>
      <c r="G100" s="38">
        <v>14384.469691992697</v>
      </c>
      <c r="H100" s="39">
        <f t="shared" si="4"/>
        <v>2384.4696919926973</v>
      </c>
      <c r="I100" s="40">
        <f t="shared" si="5"/>
        <v>0</v>
      </c>
      <c r="J100" s="46">
        <v>3966.2593791785712</v>
      </c>
      <c r="K100" s="45">
        <f t="shared" si="6"/>
        <v>-3966.2593791785712</v>
      </c>
      <c r="L100" s="38">
        <v>0</v>
      </c>
    </row>
    <row r="101" spans="1:12" x14ac:dyDescent="0.25">
      <c r="A101" s="20" t="s">
        <v>69</v>
      </c>
      <c r="B101" s="36">
        <v>126</v>
      </c>
      <c r="C101" s="48" t="s">
        <v>165</v>
      </c>
      <c r="D101" s="37">
        <v>4</v>
      </c>
      <c r="E101" s="38">
        <v>24000</v>
      </c>
      <c r="F101" s="38">
        <v>558188.89930012252</v>
      </c>
      <c r="G101" s="38">
        <v>53027.945433511639</v>
      </c>
      <c r="H101" s="39">
        <f t="shared" si="4"/>
        <v>29027.945433511639</v>
      </c>
      <c r="I101" s="40">
        <f t="shared" si="5"/>
        <v>0</v>
      </c>
      <c r="J101" s="46">
        <v>0</v>
      </c>
      <c r="K101" s="45">
        <f t="shared" si="6"/>
        <v>0</v>
      </c>
      <c r="L101" s="38">
        <v>0</v>
      </c>
    </row>
    <row r="102" spans="1:12" x14ac:dyDescent="0.25">
      <c r="A102" s="20" t="s">
        <v>69</v>
      </c>
      <c r="B102" s="36">
        <v>30</v>
      </c>
      <c r="C102" s="48" t="s">
        <v>166</v>
      </c>
      <c r="D102" s="37">
        <v>4</v>
      </c>
      <c r="E102" s="38">
        <v>24000</v>
      </c>
      <c r="F102" s="38">
        <v>546990.47723164083</v>
      </c>
      <c r="G102" s="38">
        <v>51964.095337005878</v>
      </c>
      <c r="H102" s="39">
        <f t="shared" si="4"/>
        <v>27964.095337005878</v>
      </c>
      <c r="I102" s="40">
        <f t="shared" si="5"/>
        <v>0</v>
      </c>
      <c r="J102" s="46">
        <v>0</v>
      </c>
      <c r="K102" s="45">
        <f t="shared" si="6"/>
        <v>0</v>
      </c>
      <c r="L102" s="38">
        <v>0</v>
      </c>
    </row>
    <row r="103" spans="1:12" x14ac:dyDescent="0.25">
      <c r="A103" s="20" t="s">
        <v>69</v>
      </c>
      <c r="B103" s="36">
        <v>77</v>
      </c>
      <c r="C103" s="48" t="s">
        <v>167</v>
      </c>
      <c r="D103" s="37">
        <v>2</v>
      </c>
      <c r="E103" s="38">
        <v>12000</v>
      </c>
      <c r="F103" s="38">
        <v>338059.42052600975</v>
      </c>
      <c r="G103" s="38">
        <v>32115.644949970927</v>
      </c>
      <c r="H103" s="39">
        <f t="shared" si="4"/>
        <v>20115.644949970927</v>
      </c>
      <c r="I103" s="40">
        <f t="shared" si="5"/>
        <v>0</v>
      </c>
      <c r="J103" s="46">
        <v>0</v>
      </c>
      <c r="K103" s="45">
        <f t="shared" si="6"/>
        <v>0</v>
      </c>
      <c r="L103" s="38">
        <v>0</v>
      </c>
    </row>
    <row r="104" spans="1:12" x14ac:dyDescent="0.25">
      <c r="A104" s="20" t="s">
        <v>69</v>
      </c>
      <c r="B104" s="36">
        <v>3365</v>
      </c>
      <c r="C104" s="48" t="s">
        <v>168</v>
      </c>
      <c r="D104" s="37">
        <v>8</v>
      </c>
      <c r="E104" s="38">
        <v>48000</v>
      </c>
      <c r="F104" s="38">
        <v>353056.74832527176</v>
      </c>
      <c r="G104" s="38">
        <v>33540.391090900819</v>
      </c>
      <c r="H104" s="39">
        <f t="shared" si="4"/>
        <v>-14459.608909099181</v>
      </c>
      <c r="I104" s="40">
        <f t="shared" si="5"/>
        <v>14459.608909099181</v>
      </c>
      <c r="J104" s="46">
        <v>0</v>
      </c>
      <c r="K104" s="45">
        <f t="shared" si="6"/>
        <v>14459.608909099181</v>
      </c>
      <c r="L104" s="38">
        <v>0</v>
      </c>
    </row>
    <row r="105" spans="1:12" x14ac:dyDescent="0.25">
      <c r="A105" s="20" t="s">
        <v>69</v>
      </c>
      <c r="B105" s="36">
        <v>5202</v>
      </c>
      <c r="C105" s="48" t="s">
        <v>169</v>
      </c>
      <c r="D105" s="37">
        <v>7</v>
      </c>
      <c r="E105" s="38">
        <v>42000</v>
      </c>
      <c r="F105" s="38">
        <v>156468.40480854519</v>
      </c>
      <c r="G105" s="38">
        <v>14864.498456811794</v>
      </c>
      <c r="H105" s="39">
        <f t="shared" si="4"/>
        <v>-27135.501543188206</v>
      </c>
      <c r="I105" s="40">
        <f t="shared" si="5"/>
        <v>27135.501543188206</v>
      </c>
      <c r="J105" s="46">
        <v>14388.992003043693</v>
      </c>
      <c r="K105" s="45">
        <f t="shared" si="6"/>
        <v>12746.509540144512</v>
      </c>
      <c r="L105" s="38">
        <v>0</v>
      </c>
    </row>
    <row r="106" spans="1:12" x14ac:dyDescent="0.25">
      <c r="A106" s="20" t="s">
        <v>69</v>
      </c>
      <c r="B106" s="36">
        <v>9</v>
      </c>
      <c r="C106" s="48" t="s">
        <v>170</v>
      </c>
      <c r="D106" s="37">
        <v>4</v>
      </c>
      <c r="E106" s="38">
        <v>24000</v>
      </c>
      <c r="F106" s="38">
        <v>488578.00333775033</v>
      </c>
      <c r="G106" s="38">
        <v>46414.91031708628</v>
      </c>
      <c r="H106" s="39">
        <f t="shared" si="4"/>
        <v>22414.91031708628</v>
      </c>
      <c r="I106" s="40">
        <f t="shared" si="5"/>
        <v>0</v>
      </c>
      <c r="J106" s="46">
        <v>0</v>
      </c>
      <c r="K106" s="45">
        <f t="shared" si="6"/>
        <v>0</v>
      </c>
      <c r="L106" s="38">
        <v>0</v>
      </c>
    </row>
    <row r="107" spans="1:12" x14ac:dyDescent="0.25">
      <c r="A107" s="20" t="s">
        <v>69</v>
      </c>
      <c r="B107" s="36">
        <v>2140</v>
      </c>
      <c r="C107" s="48" t="s">
        <v>171</v>
      </c>
      <c r="D107" s="37">
        <v>12</v>
      </c>
      <c r="E107" s="38">
        <v>72000</v>
      </c>
      <c r="F107" s="38">
        <v>323798.28477473627</v>
      </c>
      <c r="G107" s="38">
        <v>30760.837053599946</v>
      </c>
      <c r="H107" s="39">
        <f t="shared" si="4"/>
        <v>-41239.162946400058</v>
      </c>
      <c r="I107" s="40">
        <f t="shared" si="5"/>
        <v>41239.162946400058</v>
      </c>
      <c r="J107" s="46">
        <v>0</v>
      </c>
      <c r="K107" s="45">
        <f t="shared" si="6"/>
        <v>41239.162946400058</v>
      </c>
      <c r="L107" s="38">
        <v>121531.57178087808</v>
      </c>
    </row>
    <row r="108" spans="1:12" x14ac:dyDescent="0.25">
      <c r="A108" s="20" t="s">
        <v>69</v>
      </c>
      <c r="B108" s="36">
        <v>2174</v>
      </c>
      <c r="C108" s="48" t="s">
        <v>172</v>
      </c>
      <c r="D108" s="37">
        <v>2</v>
      </c>
      <c r="E108" s="38">
        <v>12000</v>
      </c>
      <c r="F108" s="38">
        <v>311120.28096302156</v>
      </c>
      <c r="G108" s="38">
        <v>29556.42669148705</v>
      </c>
      <c r="H108" s="39">
        <f t="shared" si="4"/>
        <v>17556.42669148705</v>
      </c>
      <c r="I108" s="40">
        <f t="shared" si="5"/>
        <v>0</v>
      </c>
      <c r="J108" s="46">
        <v>4924.1565567360331</v>
      </c>
      <c r="K108" s="45">
        <f t="shared" si="6"/>
        <v>-4924.1565567360331</v>
      </c>
      <c r="L108" s="38">
        <v>157256.30021195504</v>
      </c>
    </row>
    <row r="109" spans="1:12" x14ac:dyDescent="0.25">
      <c r="A109" s="20" t="s">
        <v>69</v>
      </c>
      <c r="B109" s="36">
        <v>2055</v>
      </c>
      <c r="C109" s="48" t="s">
        <v>173</v>
      </c>
      <c r="D109" s="37">
        <v>5</v>
      </c>
      <c r="E109" s="38">
        <v>30000</v>
      </c>
      <c r="F109" s="38">
        <v>277450.61669062503</v>
      </c>
      <c r="G109" s="38">
        <v>26357.808585609378</v>
      </c>
      <c r="H109" s="39">
        <f t="shared" si="4"/>
        <v>-3642.1914143906215</v>
      </c>
      <c r="I109" s="40">
        <f t="shared" si="5"/>
        <v>3642.1914143906215</v>
      </c>
      <c r="J109" s="46">
        <v>0</v>
      </c>
      <c r="K109" s="45">
        <f t="shared" si="6"/>
        <v>3642.1914143906215</v>
      </c>
      <c r="L109" s="38">
        <v>0</v>
      </c>
    </row>
    <row r="110" spans="1:12" x14ac:dyDescent="0.25">
      <c r="A110" s="20" t="s">
        <v>69</v>
      </c>
      <c r="B110" s="36">
        <v>15</v>
      </c>
      <c r="C110" s="48" t="s">
        <v>174</v>
      </c>
      <c r="D110" s="37">
        <v>8</v>
      </c>
      <c r="E110" s="38">
        <v>48000</v>
      </c>
      <c r="F110" s="38">
        <v>317459.28286887921</v>
      </c>
      <c r="G110" s="38">
        <v>30158.631872543527</v>
      </c>
      <c r="H110" s="39">
        <f t="shared" si="4"/>
        <v>-17841.368127456473</v>
      </c>
      <c r="I110" s="40">
        <f t="shared" si="5"/>
        <v>17841.368127456473</v>
      </c>
      <c r="J110" s="46">
        <v>0</v>
      </c>
      <c r="K110" s="45">
        <f t="shared" si="6"/>
        <v>17841.368127456473</v>
      </c>
      <c r="L110" s="38">
        <v>100863.31280590367</v>
      </c>
    </row>
    <row r="111" spans="1:12" x14ac:dyDescent="0.25">
      <c r="A111" s="20" t="s">
        <v>69</v>
      </c>
      <c r="B111" s="36">
        <v>115</v>
      </c>
      <c r="C111" s="48" t="s">
        <v>175</v>
      </c>
      <c r="D111" s="37">
        <v>2</v>
      </c>
      <c r="E111" s="38">
        <v>12000</v>
      </c>
      <c r="F111" s="38">
        <v>177952.32954383377</v>
      </c>
      <c r="G111" s="38">
        <v>16905.471306664207</v>
      </c>
      <c r="H111" s="39">
        <f t="shared" si="4"/>
        <v>4905.4713066642071</v>
      </c>
      <c r="I111" s="40">
        <f t="shared" si="5"/>
        <v>0</v>
      </c>
      <c r="J111" s="46">
        <v>0</v>
      </c>
      <c r="K111" s="45">
        <f t="shared" si="6"/>
        <v>0</v>
      </c>
      <c r="L111" s="38">
        <v>0</v>
      </c>
    </row>
    <row r="112" spans="1:12" x14ac:dyDescent="0.25">
      <c r="A112" s="20" t="s">
        <v>69</v>
      </c>
      <c r="B112" s="36">
        <v>34</v>
      </c>
      <c r="C112" s="48" t="s">
        <v>176</v>
      </c>
      <c r="D112" s="37">
        <v>2</v>
      </c>
      <c r="E112" s="38">
        <v>12000</v>
      </c>
      <c r="F112" s="38">
        <v>289163.95277363266</v>
      </c>
      <c r="G112" s="38">
        <v>27470.575513495103</v>
      </c>
      <c r="H112" s="39">
        <f t="shared" si="4"/>
        <v>15470.575513495103</v>
      </c>
      <c r="I112" s="40">
        <f t="shared" si="5"/>
        <v>0</v>
      </c>
      <c r="J112" s="46">
        <v>0</v>
      </c>
      <c r="K112" s="45">
        <f t="shared" si="6"/>
        <v>0</v>
      </c>
      <c r="L112" s="38">
        <v>0</v>
      </c>
    </row>
    <row r="113" spans="1:12" x14ac:dyDescent="0.25">
      <c r="A113" s="20" t="s">
        <v>69</v>
      </c>
      <c r="B113" s="36">
        <v>2146</v>
      </c>
      <c r="C113" s="48" t="s">
        <v>177</v>
      </c>
      <c r="D113" s="37">
        <v>9</v>
      </c>
      <c r="E113" s="38">
        <v>54000</v>
      </c>
      <c r="F113" s="38">
        <v>521363.8441739605</v>
      </c>
      <c r="G113" s="38">
        <v>49529.565196526251</v>
      </c>
      <c r="H113" s="39">
        <f t="shared" si="4"/>
        <v>-4470.4348034737486</v>
      </c>
      <c r="I113" s="40">
        <f t="shared" si="5"/>
        <v>4470.4348034737486</v>
      </c>
      <c r="J113" s="46">
        <v>17421.335945707429</v>
      </c>
      <c r="K113" s="45">
        <f t="shared" si="6"/>
        <v>-12950.901142233681</v>
      </c>
      <c r="L113" s="38">
        <v>249212.33093577428</v>
      </c>
    </row>
    <row r="114" spans="1:12" x14ac:dyDescent="0.25">
      <c r="A114" s="20" t="s">
        <v>69</v>
      </c>
      <c r="B114" s="36">
        <v>38</v>
      </c>
      <c r="C114" s="48" t="s">
        <v>178</v>
      </c>
      <c r="D114" s="37">
        <v>10</v>
      </c>
      <c r="E114" s="38">
        <v>60000</v>
      </c>
      <c r="F114" s="38">
        <v>570375.36787835241</v>
      </c>
      <c r="G114" s="38">
        <v>54185.659948443477</v>
      </c>
      <c r="H114" s="39">
        <f t="shared" si="4"/>
        <v>-5814.3400515565227</v>
      </c>
      <c r="I114" s="40">
        <f t="shared" si="5"/>
        <v>5814.3400515565227</v>
      </c>
      <c r="J114" s="46">
        <v>0</v>
      </c>
      <c r="K114" s="45">
        <f t="shared" si="6"/>
        <v>5814.3400515565227</v>
      </c>
      <c r="L114" s="38">
        <v>0</v>
      </c>
    </row>
    <row r="115" spans="1:12" x14ac:dyDescent="0.25">
      <c r="A115" s="20" t="s">
        <v>69</v>
      </c>
      <c r="B115" s="36">
        <v>39</v>
      </c>
      <c r="C115" s="48" t="s">
        <v>179</v>
      </c>
      <c r="D115" s="37">
        <v>2</v>
      </c>
      <c r="E115" s="38">
        <v>12000</v>
      </c>
      <c r="F115" s="38">
        <v>521423.93469172495</v>
      </c>
      <c r="G115" s="38">
        <v>49535.273795713874</v>
      </c>
      <c r="H115" s="39">
        <f t="shared" si="4"/>
        <v>37535.273795713874</v>
      </c>
      <c r="I115" s="40">
        <f t="shared" si="5"/>
        <v>0</v>
      </c>
      <c r="J115" s="46">
        <v>0</v>
      </c>
      <c r="K115" s="45">
        <f t="shared" si="6"/>
        <v>0</v>
      </c>
      <c r="L115" s="38">
        <v>0</v>
      </c>
    </row>
    <row r="116" spans="1:12" x14ac:dyDescent="0.25">
      <c r="A116" s="20" t="s">
        <v>69</v>
      </c>
      <c r="B116" s="36">
        <v>36</v>
      </c>
      <c r="C116" s="48" t="s">
        <v>180</v>
      </c>
      <c r="D116" s="37">
        <v>3</v>
      </c>
      <c r="E116" s="38">
        <v>18000</v>
      </c>
      <c r="F116" s="38">
        <v>229050.29298010707</v>
      </c>
      <c r="G116" s="38">
        <v>21759.777833110173</v>
      </c>
      <c r="H116" s="39">
        <f t="shared" si="4"/>
        <v>3759.7778331101727</v>
      </c>
      <c r="I116" s="40">
        <f t="shared" si="5"/>
        <v>0</v>
      </c>
      <c r="J116" s="46">
        <v>0</v>
      </c>
      <c r="K116" s="45">
        <f t="shared" si="6"/>
        <v>0</v>
      </c>
      <c r="L116" s="38">
        <v>0</v>
      </c>
    </row>
    <row r="117" spans="1:12" x14ac:dyDescent="0.25">
      <c r="A117" s="20" t="s">
        <v>69</v>
      </c>
      <c r="B117" s="36">
        <v>127</v>
      </c>
      <c r="C117" s="48" t="s">
        <v>181</v>
      </c>
      <c r="D117" s="37">
        <v>1</v>
      </c>
      <c r="E117" s="38">
        <v>6000</v>
      </c>
      <c r="F117" s="38">
        <v>186382.3287961497</v>
      </c>
      <c r="G117" s="38">
        <v>17706.321235634223</v>
      </c>
      <c r="H117" s="39">
        <f t="shared" si="4"/>
        <v>11706.321235634223</v>
      </c>
      <c r="I117" s="40">
        <f t="shared" si="5"/>
        <v>0</v>
      </c>
      <c r="J117" s="46">
        <v>0</v>
      </c>
      <c r="K117" s="45">
        <f t="shared" si="6"/>
        <v>0</v>
      </c>
      <c r="L117" s="38">
        <v>0</v>
      </c>
    </row>
    <row r="118" spans="1:12" x14ac:dyDescent="0.25">
      <c r="A118" s="20" t="s">
        <v>69</v>
      </c>
      <c r="B118" s="36">
        <v>128</v>
      </c>
      <c r="C118" s="48" t="s">
        <v>182</v>
      </c>
      <c r="D118" s="37">
        <v>2</v>
      </c>
      <c r="E118" s="38">
        <v>12000</v>
      </c>
      <c r="F118" s="38">
        <v>125533.21292126969</v>
      </c>
      <c r="G118" s="38">
        <v>11925.655227520621</v>
      </c>
      <c r="H118" s="39">
        <f t="shared" si="4"/>
        <v>-74.344772479378662</v>
      </c>
      <c r="I118" s="40">
        <f t="shared" si="5"/>
        <v>74.344772479378662</v>
      </c>
      <c r="J118" s="46">
        <v>11039.779925164654</v>
      </c>
      <c r="K118" s="45">
        <f t="shared" si="6"/>
        <v>-10965.435152685275</v>
      </c>
      <c r="L118" s="38">
        <v>0</v>
      </c>
    </row>
    <row r="119" spans="1:12" x14ac:dyDescent="0.25">
      <c r="A119" s="20" t="s">
        <v>69</v>
      </c>
      <c r="B119" s="36">
        <v>3334</v>
      </c>
      <c r="C119" s="48" t="s">
        <v>183</v>
      </c>
      <c r="D119" s="37">
        <v>7</v>
      </c>
      <c r="E119" s="38">
        <v>42000</v>
      </c>
      <c r="F119" s="38">
        <v>293801.74826178537</v>
      </c>
      <c r="G119" s="38">
        <v>27911.166084869612</v>
      </c>
      <c r="H119" s="39">
        <f t="shared" si="4"/>
        <v>-14088.833915130388</v>
      </c>
      <c r="I119" s="40">
        <f t="shared" si="5"/>
        <v>14088.833915130388</v>
      </c>
      <c r="J119" s="46">
        <v>0</v>
      </c>
      <c r="K119" s="45">
        <f t="shared" si="6"/>
        <v>14088.833915130388</v>
      </c>
      <c r="L119" s="38">
        <v>0</v>
      </c>
    </row>
    <row r="120" spans="1:12" x14ac:dyDescent="0.25">
      <c r="A120" s="20" t="s">
        <v>69</v>
      </c>
      <c r="B120" s="36">
        <v>3335</v>
      </c>
      <c r="C120" s="48" t="s">
        <v>184</v>
      </c>
      <c r="D120" s="37">
        <v>3</v>
      </c>
      <c r="E120" s="38">
        <v>18000</v>
      </c>
      <c r="F120" s="38">
        <v>428406.02473696182</v>
      </c>
      <c r="G120" s="38">
        <v>40698.572350011375</v>
      </c>
      <c r="H120" s="39">
        <f t="shared" si="4"/>
        <v>22698.572350011375</v>
      </c>
      <c r="I120" s="40">
        <f t="shared" si="5"/>
        <v>0</v>
      </c>
      <c r="J120" s="46">
        <v>0</v>
      </c>
      <c r="K120" s="45">
        <f t="shared" si="6"/>
        <v>0</v>
      </c>
      <c r="L120" s="38">
        <v>0</v>
      </c>
    </row>
    <row r="121" spans="1:12" x14ac:dyDescent="0.25">
      <c r="A121" s="20" t="s">
        <v>69</v>
      </c>
      <c r="B121" s="36">
        <v>129</v>
      </c>
      <c r="C121" s="48" t="s">
        <v>185</v>
      </c>
      <c r="D121" s="37">
        <v>4</v>
      </c>
      <c r="E121" s="38">
        <v>24000</v>
      </c>
      <c r="F121" s="38">
        <v>195625.13979061315</v>
      </c>
      <c r="G121" s="38">
        <v>18584.388280108247</v>
      </c>
      <c r="H121" s="39">
        <f t="shared" si="4"/>
        <v>-5415.6117198917527</v>
      </c>
      <c r="I121" s="40">
        <f t="shared" si="5"/>
        <v>5415.6117198917527</v>
      </c>
      <c r="J121" s="46">
        <v>13505.090241329137</v>
      </c>
      <c r="K121" s="45">
        <f t="shared" si="6"/>
        <v>-8089.4785214373842</v>
      </c>
      <c r="L121" s="38">
        <v>0</v>
      </c>
    </row>
    <row r="122" spans="1:12" x14ac:dyDescent="0.25">
      <c r="A122" s="20" t="s">
        <v>69</v>
      </c>
      <c r="B122" s="36">
        <v>130</v>
      </c>
      <c r="C122" s="48" t="s">
        <v>186</v>
      </c>
      <c r="D122" s="37">
        <v>4</v>
      </c>
      <c r="E122" s="38">
        <v>24000</v>
      </c>
      <c r="F122" s="38">
        <v>152588.28334845894</v>
      </c>
      <c r="G122" s="38">
        <v>14495.886918103599</v>
      </c>
      <c r="H122" s="39">
        <f t="shared" si="4"/>
        <v>-9504.1130818964011</v>
      </c>
      <c r="I122" s="40">
        <f t="shared" si="5"/>
        <v>9504.1130818964011</v>
      </c>
      <c r="J122" s="46">
        <v>0</v>
      </c>
      <c r="K122" s="45">
        <f t="shared" si="6"/>
        <v>9504.1130818964011</v>
      </c>
      <c r="L122" s="38">
        <v>0</v>
      </c>
    </row>
    <row r="123" spans="1:12" x14ac:dyDescent="0.25">
      <c r="A123" s="20" t="s">
        <v>69</v>
      </c>
      <c r="B123" s="36">
        <v>88</v>
      </c>
      <c r="C123" s="48" t="s">
        <v>187</v>
      </c>
      <c r="D123" s="37">
        <v>7</v>
      </c>
      <c r="E123" s="38">
        <v>42000</v>
      </c>
      <c r="F123" s="38">
        <v>431902.21980694856</v>
      </c>
      <c r="G123" s="38">
        <v>41030.71088166011</v>
      </c>
      <c r="H123" s="39">
        <f t="shared" si="4"/>
        <v>-969.28911833988968</v>
      </c>
      <c r="I123" s="40">
        <f t="shared" si="5"/>
        <v>969.28911833988968</v>
      </c>
      <c r="J123" s="46">
        <v>0</v>
      </c>
      <c r="K123" s="45">
        <f t="shared" si="6"/>
        <v>969.28911833988968</v>
      </c>
      <c r="L123" s="38">
        <v>0</v>
      </c>
    </row>
    <row r="124" spans="1:12" x14ac:dyDescent="0.25">
      <c r="A124" s="20" t="s">
        <v>69</v>
      </c>
      <c r="B124" s="36">
        <v>74</v>
      </c>
      <c r="C124" s="48" t="s">
        <v>188</v>
      </c>
      <c r="D124" s="37">
        <v>2</v>
      </c>
      <c r="E124" s="38">
        <v>12000</v>
      </c>
      <c r="F124" s="38">
        <v>169514.12403985125</v>
      </c>
      <c r="G124" s="38">
        <v>16103.841783785869</v>
      </c>
      <c r="H124" s="39">
        <f t="shared" si="4"/>
        <v>4103.8417837858688</v>
      </c>
      <c r="I124" s="40">
        <f t="shared" si="5"/>
        <v>0</v>
      </c>
      <c r="J124" s="46">
        <v>0</v>
      </c>
      <c r="K124" s="45">
        <f t="shared" si="6"/>
        <v>0</v>
      </c>
      <c r="L124" s="38">
        <v>0</v>
      </c>
    </row>
    <row r="125" spans="1:12" x14ac:dyDescent="0.25">
      <c r="A125" s="20" t="s">
        <v>69</v>
      </c>
      <c r="B125" s="36">
        <v>102</v>
      </c>
      <c r="C125" s="48" t="s">
        <v>189</v>
      </c>
      <c r="D125" s="37">
        <v>5</v>
      </c>
      <c r="E125" s="38">
        <v>30000</v>
      </c>
      <c r="F125" s="38">
        <v>450185.04640274693</v>
      </c>
      <c r="G125" s="38">
        <v>42767.579408260957</v>
      </c>
      <c r="H125" s="39">
        <f t="shared" si="4"/>
        <v>12767.579408260957</v>
      </c>
      <c r="I125" s="40">
        <f t="shared" si="5"/>
        <v>0</v>
      </c>
      <c r="J125" s="46">
        <v>0</v>
      </c>
      <c r="K125" s="45">
        <f t="shared" si="6"/>
        <v>0</v>
      </c>
      <c r="L125" s="38">
        <v>0</v>
      </c>
    </row>
    <row r="126" spans="1:12" x14ac:dyDescent="0.25">
      <c r="A126" s="20" t="s">
        <v>69</v>
      </c>
      <c r="B126" s="36">
        <v>131</v>
      </c>
      <c r="C126" s="48" t="s">
        <v>190</v>
      </c>
      <c r="D126" s="37">
        <v>4</v>
      </c>
      <c r="E126" s="38">
        <v>24000</v>
      </c>
      <c r="F126" s="38">
        <v>103975.10456277749</v>
      </c>
      <c r="G126" s="38">
        <v>9877.6349334638617</v>
      </c>
      <c r="H126" s="39">
        <f t="shared" si="4"/>
        <v>-14122.365066536138</v>
      </c>
      <c r="I126" s="40">
        <f t="shared" si="5"/>
        <v>14122.365066536138</v>
      </c>
      <c r="J126" s="46">
        <v>9636.4353227254778</v>
      </c>
      <c r="K126" s="45">
        <f t="shared" si="6"/>
        <v>4485.9297438106605</v>
      </c>
      <c r="L126" s="38">
        <v>18852.7584876865</v>
      </c>
    </row>
    <row r="127" spans="1:12" x14ac:dyDescent="0.25">
      <c r="A127" s="20" t="s">
        <v>69</v>
      </c>
      <c r="B127" s="36">
        <v>3338</v>
      </c>
      <c r="C127" s="48" t="s">
        <v>191</v>
      </c>
      <c r="D127" s="37">
        <v>3</v>
      </c>
      <c r="E127" s="38">
        <v>18000</v>
      </c>
      <c r="F127" s="38">
        <v>401580.79876075679</v>
      </c>
      <c r="G127" s="38">
        <v>38150.175882271898</v>
      </c>
      <c r="H127" s="39">
        <f t="shared" si="4"/>
        <v>20150.175882271898</v>
      </c>
      <c r="I127" s="40">
        <f t="shared" si="5"/>
        <v>0</v>
      </c>
      <c r="J127" s="46">
        <v>0</v>
      </c>
      <c r="K127" s="45">
        <f t="shared" si="6"/>
        <v>0</v>
      </c>
      <c r="L127" s="38">
        <v>0</v>
      </c>
    </row>
    <row r="128" spans="1:12" x14ac:dyDescent="0.25">
      <c r="A128" s="20" t="s">
        <v>69</v>
      </c>
      <c r="B128" s="36">
        <v>75</v>
      </c>
      <c r="C128" s="48" t="s">
        <v>192</v>
      </c>
      <c r="D128" s="37">
        <v>6</v>
      </c>
      <c r="E128" s="38">
        <v>36000</v>
      </c>
      <c r="F128" s="38">
        <v>267459.28829780611</v>
      </c>
      <c r="G128" s="38">
        <v>25408.632388291582</v>
      </c>
      <c r="H128" s="39">
        <f t="shared" si="4"/>
        <v>-10591.367611708418</v>
      </c>
      <c r="I128" s="40">
        <f t="shared" si="5"/>
        <v>10591.367611708418</v>
      </c>
      <c r="J128" s="46">
        <v>0</v>
      </c>
      <c r="K128" s="45">
        <f t="shared" si="6"/>
        <v>10591.367611708418</v>
      </c>
      <c r="L128" s="38">
        <v>0</v>
      </c>
    </row>
    <row r="129" spans="1:12" x14ac:dyDescent="0.25">
      <c r="A129" s="20" t="s">
        <v>69</v>
      </c>
      <c r="B129" s="36">
        <v>3021</v>
      </c>
      <c r="C129" s="48" t="s">
        <v>193</v>
      </c>
      <c r="D129" s="37">
        <v>4</v>
      </c>
      <c r="E129" s="38">
        <v>24000</v>
      </c>
      <c r="F129" s="38">
        <v>200312.08417807642</v>
      </c>
      <c r="G129" s="38">
        <v>19029.647996917261</v>
      </c>
      <c r="H129" s="39">
        <f t="shared" si="4"/>
        <v>-4970.3520030827385</v>
      </c>
      <c r="I129" s="40">
        <f t="shared" si="5"/>
        <v>4970.3520030827385</v>
      </c>
      <c r="J129" s="46">
        <v>0</v>
      </c>
      <c r="K129" s="45">
        <f t="shared" si="6"/>
        <v>4970.3520030827385</v>
      </c>
      <c r="L129" s="38">
        <v>0</v>
      </c>
    </row>
    <row r="130" spans="1:12" x14ac:dyDescent="0.25">
      <c r="A130" s="20" t="s">
        <v>69</v>
      </c>
      <c r="B130" s="36">
        <v>3347</v>
      </c>
      <c r="C130" s="48" t="s">
        <v>194</v>
      </c>
      <c r="D130" s="37">
        <v>3</v>
      </c>
      <c r="E130" s="38">
        <v>18000</v>
      </c>
      <c r="F130" s="38">
        <v>286593.45164860081</v>
      </c>
      <c r="G130" s="38">
        <v>27226.377906617075</v>
      </c>
      <c r="H130" s="39">
        <f t="shared" si="4"/>
        <v>9226.3779066170755</v>
      </c>
      <c r="I130" s="40">
        <f t="shared" si="5"/>
        <v>0</v>
      </c>
      <c r="J130" s="46">
        <v>0</v>
      </c>
      <c r="K130" s="45">
        <f t="shared" si="6"/>
        <v>0</v>
      </c>
      <c r="L130" s="38">
        <v>0</v>
      </c>
    </row>
    <row r="131" spans="1:12" x14ac:dyDescent="0.25">
      <c r="A131" s="20" t="s">
        <v>69</v>
      </c>
      <c r="B131" s="36">
        <v>3355</v>
      </c>
      <c r="C131" s="48" t="s">
        <v>195</v>
      </c>
      <c r="D131" s="37">
        <v>5</v>
      </c>
      <c r="E131" s="38">
        <v>30000</v>
      </c>
      <c r="F131" s="38">
        <v>267531.62847997068</v>
      </c>
      <c r="G131" s="38">
        <v>25415.504705597214</v>
      </c>
      <c r="H131" s="39">
        <f t="shared" si="4"/>
        <v>-4584.4952944027864</v>
      </c>
      <c r="I131" s="40">
        <f t="shared" si="5"/>
        <v>4584.4952944027864</v>
      </c>
      <c r="J131" s="46">
        <v>0</v>
      </c>
      <c r="K131" s="45">
        <f t="shared" si="6"/>
        <v>4584.4952944027864</v>
      </c>
      <c r="L131" s="38">
        <v>0</v>
      </c>
    </row>
    <row r="132" spans="1:12" x14ac:dyDescent="0.25">
      <c r="A132" s="20" t="s">
        <v>69</v>
      </c>
      <c r="B132" s="36">
        <v>3013</v>
      </c>
      <c r="C132" s="48" t="s">
        <v>196</v>
      </c>
      <c r="D132" s="37">
        <v>7</v>
      </c>
      <c r="E132" s="38">
        <v>42000</v>
      </c>
      <c r="F132" s="38">
        <v>480903.10919027997</v>
      </c>
      <c r="G132" s="38">
        <v>45685.795373076595</v>
      </c>
      <c r="H132" s="39">
        <f t="shared" si="4"/>
        <v>3685.7953730765948</v>
      </c>
      <c r="I132" s="40">
        <f t="shared" si="5"/>
        <v>0</v>
      </c>
      <c r="J132" s="46">
        <v>0</v>
      </c>
      <c r="K132" s="45">
        <f t="shared" si="6"/>
        <v>0</v>
      </c>
      <c r="L132" s="38">
        <v>0</v>
      </c>
    </row>
    <row r="133" spans="1:12" x14ac:dyDescent="0.25">
      <c r="A133" s="20" t="s">
        <v>69</v>
      </c>
      <c r="B133" s="36">
        <v>10</v>
      </c>
      <c r="C133" s="48" t="s">
        <v>197</v>
      </c>
      <c r="D133" s="37">
        <v>6</v>
      </c>
      <c r="E133" s="38">
        <v>36000</v>
      </c>
      <c r="F133" s="38">
        <v>602050.30638129136</v>
      </c>
      <c r="G133" s="38">
        <v>57194.779106222682</v>
      </c>
      <c r="H133" s="39">
        <f t="shared" si="4"/>
        <v>21194.779106222682</v>
      </c>
      <c r="I133" s="40">
        <f t="shared" si="5"/>
        <v>0</v>
      </c>
      <c r="J133" s="46">
        <v>0</v>
      </c>
      <c r="K133" s="45">
        <f t="shared" si="6"/>
        <v>0</v>
      </c>
      <c r="L133" s="38">
        <v>0</v>
      </c>
    </row>
    <row r="134" spans="1:12" x14ac:dyDescent="0.25">
      <c r="A134" s="20" t="s">
        <v>69</v>
      </c>
      <c r="B134" s="36">
        <v>3301</v>
      </c>
      <c r="C134" s="48" t="s">
        <v>198</v>
      </c>
      <c r="D134" s="37">
        <v>1</v>
      </c>
      <c r="E134" s="38">
        <v>6000</v>
      </c>
      <c r="F134" s="38">
        <v>184365.11387210229</v>
      </c>
      <c r="G134" s="38">
        <v>17514.685817849717</v>
      </c>
      <c r="H134" s="39">
        <f t="shared" si="4"/>
        <v>11514.685817849717</v>
      </c>
      <c r="I134" s="40">
        <f t="shared" si="5"/>
        <v>0</v>
      </c>
      <c r="J134" s="46">
        <v>0</v>
      </c>
      <c r="K134" s="45">
        <f t="shared" si="6"/>
        <v>0</v>
      </c>
      <c r="L134" s="38">
        <v>0</v>
      </c>
    </row>
    <row r="135" spans="1:12" x14ac:dyDescent="0.25">
      <c r="A135" s="20" t="s">
        <v>69</v>
      </c>
      <c r="B135" s="36">
        <v>37</v>
      </c>
      <c r="C135" s="48" t="s">
        <v>199</v>
      </c>
      <c r="D135" s="37">
        <v>2</v>
      </c>
      <c r="E135" s="38">
        <v>12000</v>
      </c>
      <c r="F135" s="38">
        <v>244861.94593416029</v>
      </c>
      <c r="G135" s="38">
        <v>23261.884863745228</v>
      </c>
      <c r="H135" s="39">
        <f t="shared" ref="H135:H196" si="7">G135-E135</f>
        <v>11261.884863745228</v>
      </c>
      <c r="I135" s="40">
        <f t="shared" ref="I135:I196" si="8">IF(H135&gt;0,0,-H135)</f>
        <v>0</v>
      </c>
      <c r="J135" s="46">
        <v>0</v>
      </c>
      <c r="K135" s="45">
        <f t="shared" ref="K135:K196" si="9">I135-J135</f>
        <v>0</v>
      </c>
      <c r="L135" s="38">
        <v>0</v>
      </c>
    </row>
    <row r="136" spans="1:12" x14ac:dyDescent="0.25">
      <c r="A136" s="20" t="s">
        <v>69</v>
      </c>
      <c r="B136" s="36">
        <v>3313</v>
      </c>
      <c r="C136" s="48" t="s">
        <v>200</v>
      </c>
      <c r="D136" s="37">
        <v>3</v>
      </c>
      <c r="E136" s="38">
        <v>18000</v>
      </c>
      <c r="F136" s="38">
        <v>547014.44153578253</v>
      </c>
      <c r="G136" s="38">
        <v>51966.371945899344</v>
      </c>
      <c r="H136" s="39">
        <f t="shared" si="7"/>
        <v>33966.371945899344</v>
      </c>
      <c r="I136" s="40">
        <f t="shared" si="8"/>
        <v>0</v>
      </c>
      <c r="J136" s="46">
        <v>0</v>
      </c>
      <c r="K136" s="45">
        <f t="shared" si="9"/>
        <v>0</v>
      </c>
      <c r="L136" s="38">
        <v>0</v>
      </c>
    </row>
    <row r="137" spans="1:12" x14ac:dyDescent="0.25">
      <c r="A137" s="20" t="s">
        <v>69</v>
      </c>
      <c r="B137" s="36">
        <v>78</v>
      </c>
      <c r="C137" s="48" t="s">
        <v>201</v>
      </c>
      <c r="D137" s="37">
        <v>7</v>
      </c>
      <c r="E137" s="38">
        <v>42000</v>
      </c>
      <c r="F137" s="38">
        <v>116896.10607298141</v>
      </c>
      <c r="G137" s="38">
        <v>11105.130076933234</v>
      </c>
      <c r="H137" s="39">
        <f t="shared" si="7"/>
        <v>-30894.869923066766</v>
      </c>
      <c r="I137" s="40">
        <f t="shared" si="8"/>
        <v>30894.869923066766</v>
      </c>
      <c r="J137" s="46">
        <v>9290.7686130868497</v>
      </c>
      <c r="K137" s="45">
        <f t="shared" si="9"/>
        <v>21604.101309979917</v>
      </c>
      <c r="L137" s="38">
        <v>10754.373009638424</v>
      </c>
    </row>
    <row r="138" spans="1:12" x14ac:dyDescent="0.25">
      <c r="A138" s="20" t="s">
        <v>69</v>
      </c>
      <c r="B138" s="36">
        <v>3349</v>
      </c>
      <c r="C138" s="48" t="s">
        <v>202</v>
      </c>
      <c r="D138" s="37">
        <v>1</v>
      </c>
      <c r="E138" s="38">
        <v>6000</v>
      </c>
      <c r="F138" s="38">
        <v>199213.41456805944</v>
      </c>
      <c r="G138" s="38">
        <v>18925.274383965647</v>
      </c>
      <c r="H138" s="39">
        <f t="shared" si="7"/>
        <v>12925.274383965647</v>
      </c>
      <c r="I138" s="40">
        <f t="shared" si="8"/>
        <v>0</v>
      </c>
      <c r="J138" s="46">
        <v>1552.51501575255</v>
      </c>
      <c r="K138" s="45">
        <f t="shared" si="9"/>
        <v>-1552.51501575255</v>
      </c>
      <c r="L138" s="38">
        <v>0</v>
      </c>
    </row>
    <row r="139" spans="1:12" x14ac:dyDescent="0.25">
      <c r="A139" s="20" t="s">
        <v>69</v>
      </c>
      <c r="B139" s="36">
        <v>76</v>
      </c>
      <c r="C139" s="48" t="s">
        <v>203</v>
      </c>
      <c r="D139" s="37">
        <v>5</v>
      </c>
      <c r="E139" s="38">
        <v>30000</v>
      </c>
      <c r="F139" s="38">
        <v>320628.78382180783</v>
      </c>
      <c r="G139" s="38">
        <v>30459.734463071745</v>
      </c>
      <c r="H139" s="39">
        <f t="shared" si="7"/>
        <v>459.73446307174527</v>
      </c>
      <c r="I139" s="40">
        <f t="shared" si="8"/>
        <v>0</v>
      </c>
      <c r="J139" s="46">
        <v>0</v>
      </c>
      <c r="K139" s="45">
        <f t="shared" si="9"/>
        <v>0</v>
      </c>
      <c r="L139" s="38">
        <v>28154.518164892725</v>
      </c>
    </row>
    <row r="140" spans="1:12" x14ac:dyDescent="0.25">
      <c r="A140" s="20" t="s">
        <v>69</v>
      </c>
      <c r="B140" s="36">
        <v>2134</v>
      </c>
      <c r="C140" s="48" t="s">
        <v>204</v>
      </c>
      <c r="D140" s="37">
        <v>1</v>
      </c>
      <c r="E140" s="38">
        <v>6000</v>
      </c>
      <c r="F140" s="38">
        <v>78034.776237069163</v>
      </c>
      <c r="G140" s="38">
        <v>7413.3037425215707</v>
      </c>
      <c r="H140" s="39">
        <f t="shared" si="7"/>
        <v>1413.3037425215707</v>
      </c>
      <c r="I140" s="40">
        <f t="shared" si="8"/>
        <v>0</v>
      </c>
      <c r="J140" s="46">
        <v>19085.156275406931</v>
      </c>
      <c r="K140" s="45">
        <f t="shared" si="9"/>
        <v>-19085.156275406931</v>
      </c>
      <c r="L140" s="38">
        <v>0</v>
      </c>
    </row>
    <row r="141" spans="1:12" x14ac:dyDescent="0.25">
      <c r="A141" s="20" t="s">
        <v>69</v>
      </c>
      <c r="B141" s="36">
        <v>2148</v>
      </c>
      <c r="C141" s="48" t="s">
        <v>205</v>
      </c>
      <c r="D141" s="37">
        <v>4</v>
      </c>
      <c r="E141" s="38">
        <v>24000</v>
      </c>
      <c r="F141" s="38">
        <v>210983.70455623762</v>
      </c>
      <c r="G141" s="38">
        <v>20043.451932842574</v>
      </c>
      <c r="H141" s="39">
        <f t="shared" si="7"/>
        <v>-3956.548067157426</v>
      </c>
      <c r="I141" s="40">
        <f t="shared" si="8"/>
        <v>3956.548067157426</v>
      </c>
      <c r="J141" s="46">
        <v>0</v>
      </c>
      <c r="K141" s="45">
        <f t="shared" si="9"/>
        <v>3956.548067157426</v>
      </c>
      <c r="L141" s="38">
        <v>0</v>
      </c>
    </row>
    <row r="142" spans="1:12" x14ac:dyDescent="0.25">
      <c r="A142" s="20" t="s">
        <v>69</v>
      </c>
      <c r="B142" s="36">
        <v>2081</v>
      </c>
      <c r="C142" s="48" t="s">
        <v>206</v>
      </c>
      <c r="D142" s="37">
        <v>5</v>
      </c>
      <c r="E142" s="38">
        <v>30000</v>
      </c>
      <c r="F142" s="38">
        <v>153845.78512549499</v>
      </c>
      <c r="G142" s="38">
        <v>14615.349586922024</v>
      </c>
      <c r="H142" s="39">
        <f t="shared" si="7"/>
        <v>-15384.650413077976</v>
      </c>
      <c r="I142" s="40">
        <f t="shared" si="8"/>
        <v>15384.650413077976</v>
      </c>
      <c r="J142" s="46">
        <v>22455.528226527869</v>
      </c>
      <c r="K142" s="45">
        <f t="shared" si="9"/>
        <v>-7070.8778134498934</v>
      </c>
      <c r="L142" s="38">
        <v>0</v>
      </c>
    </row>
    <row r="143" spans="1:12" x14ac:dyDescent="0.25">
      <c r="A143" s="20" t="s">
        <v>69</v>
      </c>
      <c r="B143" s="36">
        <v>2057</v>
      </c>
      <c r="C143" s="48" t="s">
        <v>207</v>
      </c>
      <c r="D143" s="37">
        <v>8</v>
      </c>
      <c r="E143" s="38">
        <v>48000</v>
      </c>
      <c r="F143" s="38">
        <v>481693.03883062711</v>
      </c>
      <c r="G143" s="38">
        <v>45760.838688909578</v>
      </c>
      <c r="H143" s="39">
        <f t="shared" si="7"/>
        <v>-2239.1613110904218</v>
      </c>
      <c r="I143" s="40">
        <f t="shared" si="8"/>
        <v>2239.1613110904218</v>
      </c>
      <c r="J143" s="46">
        <v>0</v>
      </c>
      <c r="K143" s="45">
        <f t="shared" si="9"/>
        <v>2239.1613110904218</v>
      </c>
      <c r="L143" s="38">
        <v>0</v>
      </c>
    </row>
    <row r="144" spans="1:12" x14ac:dyDescent="0.25">
      <c r="A144" s="20" t="s">
        <v>69</v>
      </c>
      <c r="B144" s="36">
        <v>2058</v>
      </c>
      <c r="C144" s="48" t="s">
        <v>208</v>
      </c>
      <c r="D144" s="37">
        <v>1</v>
      </c>
      <c r="E144" s="38">
        <v>6000</v>
      </c>
      <c r="F144" s="38">
        <v>321685.28413945076</v>
      </c>
      <c r="G144" s="38">
        <v>30560.101993247823</v>
      </c>
      <c r="H144" s="39">
        <f t="shared" si="7"/>
        <v>24560.101993247823</v>
      </c>
      <c r="I144" s="40">
        <f t="shared" si="8"/>
        <v>0</v>
      </c>
      <c r="J144" s="46">
        <v>0</v>
      </c>
      <c r="K144" s="45">
        <f t="shared" si="9"/>
        <v>0</v>
      </c>
      <c r="L144" s="38">
        <v>142068.40683380124</v>
      </c>
    </row>
    <row r="145" spans="1:12" x14ac:dyDescent="0.25">
      <c r="A145" s="20" t="s">
        <v>69</v>
      </c>
      <c r="B145" s="36">
        <v>17</v>
      </c>
      <c r="C145" s="48" t="s">
        <v>209</v>
      </c>
      <c r="D145" s="37">
        <v>1</v>
      </c>
      <c r="E145" s="38">
        <v>6000</v>
      </c>
      <c r="F145" s="38">
        <v>70426.331470314995</v>
      </c>
      <c r="G145" s="38">
        <v>6690.5014896799248</v>
      </c>
      <c r="H145" s="39">
        <f t="shared" si="7"/>
        <v>690.50148967992482</v>
      </c>
      <c r="I145" s="40">
        <f t="shared" si="8"/>
        <v>0</v>
      </c>
      <c r="J145" s="46">
        <v>19256.008705332701</v>
      </c>
      <c r="K145" s="45">
        <f t="shared" si="9"/>
        <v>-19256.008705332701</v>
      </c>
      <c r="L145" s="38">
        <v>21361.422741988878</v>
      </c>
    </row>
    <row r="146" spans="1:12" x14ac:dyDescent="0.25">
      <c r="A146" s="20" t="s">
        <v>69</v>
      </c>
      <c r="B146" s="36">
        <v>48</v>
      </c>
      <c r="C146" s="48" t="s">
        <v>210</v>
      </c>
      <c r="D146" s="37">
        <v>6</v>
      </c>
      <c r="E146" s="38">
        <v>36000</v>
      </c>
      <c r="F146" s="38">
        <v>698477.53213218064</v>
      </c>
      <c r="G146" s="38">
        <v>66355.365552557167</v>
      </c>
      <c r="H146" s="39">
        <f t="shared" si="7"/>
        <v>30355.365552557167</v>
      </c>
      <c r="I146" s="40">
        <f t="shared" si="8"/>
        <v>0</v>
      </c>
      <c r="J146" s="46">
        <v>0</v>
      </c>
      <c r="K146" s="45">
        <f t="shared" si="9"/>
        <v>0</v>
      </c>
      <c r="L146" s="38">
        <v>0</v>
      </c>
    </row>
    <row r="147" spans="1:12" x14ac:dyDescent="0.25">
      <c r="A147" s="20" t="s">
        <v>69</v>
      </c>
      <c r="B147" s="36">
        <v>94</v>
      </c>
      <c r="C147" s="48" t="s">
        <v>211</v>
      </c>
      <c r="D147" s="37">
        <v>4</v>
      </c>
      <c r="E147" s="38">
        <v>24000</v>
      </c>
      <c r="F147" s="38">
        <v>432617.817491956</v>
      </c>
      <c r="G147" s="38">
        <v>41098.692661735819</v>
      </c>
      <c r="H147" s="39">
        <f t="shared" si="7"/>
        <v>17098.692661735819</v>
      </c>
      <c r="I147" s="40">
        <f t="shared" si="8"/>
        <v>0</v>
      </c>
      <c r="J147" s="46">
        <v>0</v>
      </c>
      <c r="K147" s="45">
        <f t="shared" si="9"/>
        <v>0</v>
      </c>
      <c r="L147" s="38">
        <v>19577.275824281875</v>
      </c>
    </row>
    <row r="148" spans="1:12" x14ac:dyDescent="0.25">
      <c r="A148" s="20" t="s">
        <v>69</v>
      </c>
      <c r="B148" s="36">
        <v>2200</v>
      </c>
      <c r="C148" s="48" t="s">
        <v>212</v>
      </c>
      <c r="D148" s="37">
        <v>2</v>
      </c>
      <c r="E148" s="38">
        <v>12000</v>
      </c>
      <c r="F148" s="38">
        <v>204704.09914400155</v>
      </c>
      <c r="G148" s="38">
        <v>19446.889418680148</v>
      </c>
      <c r="H148" s="39">
        <f t="shared" si="7"/>
        <v>7446.8894186801481</v>
      </c>
      <c r="I148" s="40">
        <f t="shared" si="8"/>
        <v>0</v>
      </c>
      <c r="J148" s="46">
        <v>0</v>
      </c>
      <c r="K148" s="45">
        <f t="shared" si="9"/>
        <v>0</v>
      </c>
      <c r="L148" s="38">
        <v>0</v>
      </c>
    </row>
    <row r="149" spans="1:12" x14ac:dyDescent="0.25">
      <c r="A149" s="20" t="s">
        <v>69</v>
      </c>
      <c r="B149" s="36">
        <v>3362</v>
      </c>
      <c r="C149" s="48" t="s">
        <v>213</v>
      </c>
      <c r="D149" s="37">
        <v>5</v>
      </c>
      <c r="E149" s="38">
        <v>30000</v>
      </c>
      <c r="F149" s="38">
        <v>184711.69575631691</v>
      </c>
      <c r="G149" s="38">
        <v>17547.611096850105</v>
      </c>
      <c r="H149" s="39">
        <f t="shared" si="7"/>
        <v>-12452.388903149895</v>
      </c>
      <c r="I149" s="40">
        <f t="shared" si="8"/>
        <v>12452.388903149895</v>
      </c>
      <c r="J149" s="46">
        <v>1431.4214644645135</v>
      </c>
      <c r="K149" s="45">
        <f t="shared" si="9"/>
        <v>11020.96743868538</v>
      </c>
      <c r="L149" s="38">
        <v>0</v>
      </c>
    </row>
    <row r="150" spans="1:12" x14ac:dyDescent="0.25">
      <c r="A150" s="20" t="s">
        <v>69</v>
      </c>
      <c r="B150" s="36">
        <v>89</v>
      </c>
      <c r="C150" s="48" t="s">
        <v>214</v>
      </c>
      <c r="D150" s="37">
        <v>3</v>
      </c>
      <c r="E150" s="38">
        <v>18000</v>
      </c>
      <c r="F150" s="38">
        <v>327778.7243879335</v>
      </c>
      <c r="G150" s="38">
        <v>31138.978816853683</v>
      </c>
      <c r="H150" s="39">
        <f t="shared" si="7"/>
        <v>13138.978816853683</v>
      </c>
      <c r="I150" s="40">
        <f t="shared" si="8"/>
        <v>0</v>
      </c>
      <c r="J150" s="46">
        <v>0</v>
      </c>
      <c r="K150" s="45">
        <f t="shared" si="9"/>
        <v>0</v>
      </c>
      <c r="L150" s="38">
        <v>0</v>
      </c>
    </row>
    <row r="151" spans="1:12" x14ac:dyDescent="0.25">
      <c r="A151" s="20" t="s">
        <v>69</v>
      </c>
      <c r="B151" s="36">
        <v>2071</v>
      </c>
      <c r="C151" s="48" t="s">
        <v>215</v>
      </c>
      <c r="D151" s="37">
        <v>6</v>
      </c>
      <c r="E151" s="38">
        <v>36000</v>
      </c>
      <c r="F151" s="38">
        <v>381192.57084270159</v>
      </c>
      <c r="G151" s="38">
        <v>36213.29423005665</v>
      </c>
      <c r="H151" s="39">
        <f t="shared" si="7"/>
        <v>213.29423005665012</v>
      </c>
      <c r="I151" s="40">
        <f t="shared" si="8"/>
        <v>0</v>
      </c>
      <c r="J151" s="46">
        <v>0</v>
      </c>
      <c r="K151" s="45">
        <f t="shared" si="9"/>
        <v>0</v>
      </c>
      <c r="L151" s="38">
        <v>0</v>
      </c>
    </row>
    <row r="152" spans="1:12" x14ac:dyDescent="0.25">
      <c r="A152" s="20" t="s">
        <v>69</v>
      </c>
      <c r="B152" s="36">
        <v>95</v>
      </c>
      <c r="C152" s="48" t="s">
        <v>216</v>
      </c>
      <c r="D152" s="37">
        <v>6</v>
      </c>
      <c r="E152" s="38">
        <v>36000</v>
      </c>
      <c r="F152" s="38">
        <v>505720.80047557986</v>
      </c>
      <c r="G152" s="38">
        <v>48043.47604518009</v>
      </c>
      <c r="H152" s="39">
        <f t="shared" si="7"/>
        <v>12043.47604518009</v>
      </c>
      <c r="I152" s="40">
        <f t="shared" si="8"/>
        <v>0</v>
      </c>
      <c r="J152" s="46">
        <v>0</v>
      </c>
      <c r="K152" s="45">
        <f t="shared" si="9"/>
        <v>0</v>
      </c>
      <c r="L152" s="38">
        <v>0</v>
      </c>
    </row>
    <row r="153" spans="1:12" x14ac:dyDescent="0.25">
      <c r="A153" s="20" t="s">
        <v>69</v>
      </c>
      <c r="B153" s="36">
        <v>52</v>
      </c>
      <c r="C153" s="48" t="s">
        <v>217</v>
      </c>
      <c r="D153" s="37">
        <v>6</v>
      </c>
      <c r="E153" s="38">
        <v>36000</v>
      </c>
      <c r="F153" s="38">
        <v>735210.25214016158</v>
      </c>
      <c r="G153" s="38">
        <v>69844.973953315348</v>
      </c>
      <c r="H153" s="39">
        <f t="shared" si="7"/>
        <v>33844.973953315348</v>
      </c>
      <c r="I153" s="40">
        <f t="shared" si="8"/>
        <v>0</v>
      </c>
      <c r="J153" s="46">
        <v>0</v>
      </c>
      <c r="K153" s="45">
        <f t="shared" si="9"/>
        <v>0</v>
      </c>
      <c r="L153" s="38">
        <v>0</v>
      </c>
    </row>
    <row r="154" spans="1:12" x14ac:dyDescent="0.25">
      <c r="A154" s="20" t="s">
        <v>69</v>
      </c>
      <c r="B154" s="36">
        <v>13</v>
      </c>
      <c r="C154" s="48" t="s">
        <v>218</v>
      </c>
      <c r="D154" s="37">
        <v>3</v>
      </c>
      <c r="E154" s="38">
        <v>18000</v>
      </c>
      <c r="F154" s="38">
        <v>610190.9180784577</v>
      </c>
      <c r="G154" s="38">
        <v>57968.137217453484</v>
      </c>
      <c r="H154" s="39">
        <f t="shared" si="7"/>
        <v>39968.137217453484</v>
      </c>
      <c r="I154" s="40">
        <f t="shared" si="8"/>
        <v>0</v>
      </c>
      <c r="J154" s="46">
        <v>0</v>
      </c>
      <c r="K154" s="45">
        <f t="shared" si="9"/>
        <v>0</v>
      </c>
      <c r="L154" s="38">
        <v>0</v>
      </c>
    </row>
    <row r="155" spans="1:12" x14ac:dyDescent="0.25">
      <c r="A155" s="20" t="s">
        <v>69</v>
      </c>
      <c r="B155" s="36">
        <v>2074</v>
      </c>
      <c r="C155" s="48" t="s">
        <v>219</v>
      </c>
      <c r="D155" s="37">
        <v>9</v>
      </c>
      <c r="E155" s="38">
        <v>54000</v>
      </c>
      <c r="F155" s="38">
        <v>577561.23346413625</v>
      </c>
      <c r="G155" s="38">
        <v>54868.317179092948</v>
      </c>
      <c r="H155" s="39">
        <f t="shared" si="7"/>
        <v>868.31717909294821</v>
      </c>
      <c r="I155" s="40">
        <f t="shared" si="8"/>
        <v>0</v>
      </c>
      <c r="J155" s="46">
        <v>0</v>
      </c>
      <c r="K155" s="45">
        <f t="shared" si="9"/>
        <v>0</v>
      </c>
      <c r="L155" s="38">
        <v>0</v>
      </c>
    </row>
    <row r="156" spans="1:12" x14ac:dyDescent="0.25">
      <c r="A156" s="20" t="s">
        <v>69</v>
      </c>
      <c r="B156" s="36">
        <v>96</v>
      </c>
      <c r="C156" s="48" t="s">
        <v>220</v>
      </c>
      <c r="D156" s="37">
        <v>4</v>
      </c>
      <c r="E156" s="38">
        <v>24000</v>
      </c>
      <c r="F156" s="38">
        <v>227656.75586923157</v>
      </c>
      <c r="G156" s="38">
        <v>21627.391807576998</v>
      </c>
      <c r="H156" s="39">
        <f t="shared" si="7"/>
        <v>-2372.608192423002</v>
      </c>
      <c r="I156" s="40">
        <f t="shared" si="8"/>
        <v>2372.608192423002</v>
      </c>
      <c r="J156" s="46">
        <v>7655.8046336615862</v>
      </c>
      <c r="K156" s="45">
        <f t="shared" si="9"/>
        <v>-5283.1964412385842</v>
      </c>
      <c r="L156" s="38">
        <v>82761.646365279827</v>
      </c>
    </row>
    <row r="157" spans="1:12" x14ac:dyDescent="0.25">
      <c r="A157" s="20" t="s">
        <v>69</v>
      </c>
      <c r="B157" s="36">
        <v>108</v>
      </c>
      <c r="C157" s="48" t="s">
        <v>221</v>
      </c>
      <c r="D157" s="37">
        <v>1</v>
      </c>
      <c r="E157" s="38">
        <v>6000</v>
      </c>
      <c r="F157" s="38">
        <v>86131.061411386443</v>
      </c>
      <c r="G157" s="38">
        <v>8182.4508340817119</v>
      </c>
      <c r="H157" s="39">
        <f t="shared" si="7"/>
        <v>2182.4508340817119</v>
      </c>
      <c r="I157" s="40">
        <f t="shared" si="8"/>
        <v>0</v>
      </c>
      <c r="J157" s="46">
        <v>6479.5368693736418</v>
      </c>
      <c r="K157" s="45">
        <f t="shared" si="9"/>
        <v>-6479.5368693736418</v>
      </c>
      <c r="L157" s="38">
        <v>0</v>
      </c>
    </row>
    <row r="158" spans="1:12" x14ac:dyDescent="0.25">
      <c r="A158" s="20" t="s">
        <v>69</v>
      </c>
      <c r="B158" s="36">
        <v>14</v>
      </c>
      <c r="C158" s="48" t="s">
        <v>222</v>
      </c>
      <c r="D158" s="37">
        <v>3</v>
      </c>
      <c r="E158" s="38">
        <v>18000</v>
      </c>
      <c r="F158" s="38">
        <v>573987.36893209128</v>
      </c>
      <c r="G158" s="38">
        <v>54528.80004854867</v>
      </c>
      <c r="H158" s="39">
        <f t="shared" si="7"/>
        <v>36528.80004854867</v>
      </c>
      <c r="I158" s="40">
        <f t="shared" si="8"/>
        <v>0</v>
      </c>
      <c r="J158" s="46">
        <v>0</v>
      </c>
      <c r="K158" s="45">
        <f t="shared" si="9"/>
        <v>0</v>
      </c>
      <c r="L158" s="38">
        <v>0</v>
      </c>
    </row>
    <row r="159" spans="1:12" x14ac:dyDescent="0.25">
      <c r="A159" s="20" t="s">
        <v>69</v>
      </c>
      <c r="B159" s="36">
        <v>86</v>
      </c>
      <c r="C159" s="48" t="s">
        <v>223</v>
      </c>
      <c r="D159" s="37">
        <v>5</v>
      </c>
      <c r="E159" s="38">
        <v>30000</v>
      </c>
      <c r="F159" s="38">
        <v>276130.39036460361</v>
      </c>
      <c r="G159" s="38">
        <v>26232.387084637343</v>
      </c>
      <c r="H159" s="39">
        <f t="shared" si="7"/>
        <v>-3767.6129153626571</v>
      </c>
      <c r="I159" s="40">
        <f t="shared" si="8"/>
        <v>3767.6129153626571</v>
      </c>
      <c r="J159" s="46">
        <v>0</v>
      </c>
      <c r="K159" s="45">
        <f t="shared" si="9"/>
        <v>3767.6129153626571</v>
      </c>
      <c r="L159" s="38">
        <v>0</v>
      </c>
    </row>
    <row r="160" spans="1:12" x14ac:dyDescent="0.25">
      <c r="A160" s="20" t="s">
        <v>69</v>
      </c>
      <c r="B160" s="36">
        <v>2100</v>
      </c>
      <c r="C160" s="48" t="s">
        <v>224</v>
      </c>
      <c r="D160" s="37">
        <v>4</v>
      </c>
      <c r="E160" s="38">
        <v>24000</v>
      </c>
      <c r="F160" s="38">
        <v>209498.7899066422</v>
      </c>
      <c r="G160" s="38">
        <v>19902.385041131009</v>
      </c>
      <c r="H160" s="39">
        <f t="shared" si="7"/>
        <v>-4097.6149588689914</v>
      </c>
      <c r="I160" s="40">
        <f t="shared" si="8"/>
        <v>4097.6149588689914</v>
      </c>
      <c r="J160" s="46">
        <v>1203.8108421885554</v>
      </c>
      <c r="K160" s="45">
        <f t="shared" si="9"/>
        <v>2893.804116680436</v>
      </c>
      <c r="L160" s="38">
        <v>0</v>
      </c>
    </row>
    <row r="161" spans="1:12" x14ac:dyDescent="0.25">
      <c r="A161" s="20" t="s">
        <v>69</v>
      </c>
      <c r="B161" s="36">
        <v>116</v>
      </c>
      <c r="C161" s="48" t="s">
        <v>225</v>
      </c>
      <c r="D161" s="37">
        <v>4</v>
      </c>
      <c r="E161" s="38">
        <v>24000</v>
      </c>
      <c r="F161" s="38">
        <v>250155.00220314928</v>
      </c>
      <c r="G161" s="38">
        <v>23764.725209299184</v>
      </c>
      <c r="H161" s="39">
        <f t="shared" si="7"/>
        <v>-235.27479070081608</v>
      </c>
      <c r="I161" s="40">
        <f t="shared" si="8"/>
        <v>235.27479070081608</v>
      </c>
      <c r="J161" s="46">
        <v>0</v>
      </c>
      <c r="K161" s="45">
        <f t="shared" si="9"/>
        <v>235.27479070081608</v>
      </c>
      <c r="L161" s="38">
        <v>45590.225987774735</v>
      </c>
    </row>
    <row r="162" spans="1:12" x14ac:dyDescent="0.25">
      <c r="A162" s="20" t="s">
        <v>226</v>
      </c>
      <c r="B162" s="36">
        <v>1</v>
      </c>
      <c r="C162" s="48" t="s">
        <v>227</v>
      </c>
      <c r="D162" s="37">
        <v>31</v>
      </c>
      <c r="E162" s="38">
        <v>186000</v>
      </c>
      <c r="F162" s="38">
        <v>1716916.3380244456</v>
      </c>
      <c r="G162" s="38">
        <v>192294.6298587379</v>
      </c>
      <c r="H162" s="39">
        <f t="shared" si="7"/>
        <v>6294.6298587378988</v>
      </c>
      <c r="I162" s="40">
        <f t="shared" si="8"/>
        <v>0</v>
      </c>
      <c r="J162" s="46">
        <v>0</v>
      </c>
      <c r="K162" s="45">
        <f t="shared" si="9"/>
        <v>0</v>
      </c>
      <c r="L162" s="38">
        <v>0</v>
      </c>
    </row>
    <row r="163" spans="1:12" x14ac:dyDescent="0.25">
      <c r="A163" s="20" t="s">
        <v>226</v>
      </c>
      <c r="B163" s="36">
        <v>19</v>
      </c>
      <c r="C163" s="48" t="s">
        <v>228</v>
      </c>
      <c r="D163" s="37">
        <v>31</v>
      </c>
      <c r="E163" s="38">
        <v>186000</v>
      </c>
      <c r="F163" s="38">
        <v>959365.36899646709</v>
      </c>
      <c r="G163" s="38">
        <v>107448.92132760432</v>
      </c>
      <c r="H163" s="39">
        <f t="shared" si="7"/>
        <v>-78551.078672395684</v>
      </c>
      <c r="I163" s="40">
        <f t="shared" si="8"/>
        <v>78551.078672395684</v>
      </c>
      <c r="J163" s="46">
        <v>0</v>
      </c>
      <c r="K163" s="45">
        <f t="shared" si="9"/>
        <v>78551.078672395684</v>
      </c>
      <c r="L163" s="38">
        <v>155650.57455334568</v>
      </c>
    </row>
    <row r="164" spans="1:12" x14ac:dyDescent="0.25">
      <c r="A164" s="20" t="s">
        <v>226</v>
      </c>
      <c r="B164" s="36">
        <v>43</v>
      </c>
      <c r="C164" s="48" t="s">
        <v>229</v>
      </c>
      <c r="D164" s="37">
        <v>15</v>
      </c>
      <c r="E164" s="38">
        <v>90000</v>
      </c>
      <c r="F164" s="38">
        <v>1278346.1080883765</v>
      </c>
      <c r="G164" s="38">
        <v>143174.76410589815</v>
      </c>
      <c r="H164" s="39">
        <f t="shared" si="7"/>
        <v>53174.764105898154</v>
      </c>
      <c r="I164" s="40">
        <f t="shared" si="8"/>
        <v>0</v>
      </c>
      <c r="J164" s="46">
        <v>0</v>
      </c>
      <c r="K164" s="45">
        <f t="shared" si="9"/>
        <v>0</v>
      </c>
      <c r="L164" s="38">
        <v>0</v>
      </c>
    </row>
    <row r="165" spans="1:12" x14ac:dyDescent="0.25">
      <c r="A165" s="20" t="s">
        <v>226</v>
      </c>
      <c r="B165" s="36">
        <v>2</v>
      </c>
      <c r="C165" s="48" t="s">
        <v>230</v>
      </c>
      <c r="D165" s="37">
        <v>13</v>
      </c>
      <c r="E165" s="38">
        <v>78000</v>
      </c>
      <c r="F165" s="38">
        <v>1266607.2116304836</v>
      </c>
      <c r="G165" s="38">
        <v>141860.00770261418</v>
      </c>
      <c r="H165" s="39">
        <f t="shared" si="7"/>
        <v>63860.007702614181</v>
      </c>
      <c r="I165" s="40">
        <f t="shared" si="8"/>
        <v>0</v>
      </c>
      <c r="J165" s="46">
        <v>0</v>
      </c>
      <c r="K165" s="45">
        <f t="shared" si="9"/>
        <v>0</v>
      </c>
      <c r="L165" s="38">
        <v>0</v>
      </c>
    </row>
    <row r="166" spans="1:12" x14ac:dyDescent="0.25">
      <c r="A166" s="20" t="s">
        <v>226</v>
      </c>
      <c r="B166" s="36">
        <v>5400</v>
      </c>
      <c r="C166" s="48" t="s">
        <v>231</v>
      </c>
      <c r="D166" s="37">
        <v>23</v>
      </c>
      <c r="E166" s="38">
        <v>138000</v>
      </c>
      <c r="F166" s="38">
        <v>1094048.7785990154</v>
      </c>
      <c r="G166" s="38">
        <v>122533.46320308973</v>
      </c>
      <c r="H166" s="39">
        <f t="shared" si="7"/>
        <v>-15466.536796910266</v>
      </c>
      <c r="I166" s="40">
        <f t="shared" si="8"/>
        <v>15466.536796910266</v>
      </c>
      <c r="J166" s="46">
        <v>0</v>
      </c>
      <c r="K166" s="45">
        <f t="shared" si="9"/>
        <v>15466.536796910266</v>
      </c>
      <c r="L166" s="38">
        <v>38012.273050169839</v>
      </c>
    </row>
    <row r="167" spans="1:12" x14ac:dyDescent="0.25">
      <c r="A167" s="20" t="s">
        <v>226</v>
      </c>
      <c r="B167" s="36">
        <v>3</v>
      </c>
      <c r="C167" s="48" t="s">
        <v>232</v>
      </c>
      <c r="D167" s="37">
        <v>41</v>
      </c>
      <c r="E167" s="38">
        <v>246000</v>
      </c>
      <c r="F167" s="38">
        <v>2329575.7542624269</v>
      </c>
      <c r="G167" s="38">
        <v>260912.48447739182</v>
      </c>
      <c r="H167" s="39">
        <f t="shared" si="7"/>
        <v>14912.484477391816</v>
      </c>
      <c r="I167" s="40">
        <f t="shared" si="8"/>
        <v>0</v>
      </c>
      <c r="J167" s="46">
        <v>0</v>
      </c>
      <c r="K167" s="45">
        <f t="shared" si="9"/>
        <v>0</v>
      </c>
      <c r="L167" s="38">
        <v>0</v>
      </c>
    </row>
    <row r="168" spans="1:12" x14ac:dyDescent="0.25">
      <c r="A168" s="20" t="s">
        <v>226</v>
      </c>
      <c r="B168" s="36">
        <v>27</v>
      </c>
      <c r="C168" s="48" t="s">
        <v>233</v>
      </c>
      <c r="D168" s="37">
        <v>17</v>
      </c>
      <c r="E168" s="38">
        <v>102000</v>
      </c>
      <c r="F168" s="38">
        <v>923707.23654054105</v>
      </c>
      <c r="G168" s="38">
        <v>103455.2104925406</v>
      </c>
      <c r="H168" s="39">
        <f t="shared" si="7"/>
        <v>1455.210492540602</v>
      </c>
      <c r="I168" s="40">
        <f t="shared" si="8"/>
        <v>0</v>
      </c>
      <c r="J168" s="46">
        <v>0</v>
      </c>
      <c r="K168" s="45">
        <f t="shared" si="9"/>
        <v>0</v>
      </c>
      <c r="L168" s="38">
        <v>0</v>
      </c>
    </row>
    <row r="169" spans="1:12" x14ac:dyDescent="0.25">
      <c r="A169" s="20" t="s">
        <v>226</v>
      </c>
      <c r="B169" s="36">
        <v>71</v>
      </c>
      <c r="C169" s="48" t="s">
        <v>234</v>
      </c>
      <c r="D169" s="37">
        <v>36</v>
      </c>
      <c r="E169" s="38">
        <v>216000</v>
      </c>
      <c r="F169" s="38">
        <v>2098310.4186576409</v>
      </c>
      <c r="G169" s="38">
        <v>235010.76688965579</v>
      </c>
      <c r="H169" s="39">
        <f t="shared" si="7"/>
        <v>19010.766889655788</v>
      </c>
      <c r="I169" s="40">
        <f t="shared" si="8"/>
        <v>0</v>
      </c>
      <c r="J169" s="46">
        <v>0</v>
      </c>
      <c r="K169" s="45">
        <f t="shared" si="9"/>
        <v>0</v>
      </c>
      <c r="L169" s="38">
        <v>0</v>
      </c>
    </row>
    <row r="170" spans="1:12" x14ac:dyDescent="0.25">
      <c r="A170" s="20" t="s">
        <v>226</v>
      </c>
      <c r="B170" s="36">
        <v>123</v>
      </c>
      <c r="C170" s="48" t="s">
        <v>235</v>
      </c>
      <c r="D170" s="37">
        <v>24</v>
      </c>
      <c r="E170" s="38">
        <v>144000</v>
      </c>
      <c r="F170" s="38">
        <v>2459531.45442985</v>
      </c>
      <c r="G170" s="38">
        <v>275467.5228961432</v>
      </c>
      <c r="H170" s="39">
        <f t="shared" si="7"/>
        <v>131467.5228961432</v>
      </c>
      <c r="I170" s="40">
        <f t="shared" si="8"/>
        <v>0</v>
      </c>
      <c r="J170" s="46">
        <v>0</v>
      </c>
      <c r="K170" s="45">
        <f t="shared" si="9"/>
        <v>0</v>
      </c>
      <c r="L170" s="38">
        <v>0</v>
      </c>
    </row>
    <row r="171" spans="1:12" x14ac:dyDescent="0.25">
      <c r="A171" s="20" t="s">
        <v>226</v>
      </c>
      <c r="B171" s="36">
        <v>5</v>
      </c>
      <c r="C171" s="48" t="s">
        <v>236</v>
      </c>
      <c r="D171" s="37">
        <v>30</v>
      </c>
      <c r="E171" s="38">
        <v>180000</v>
      </c>
      <c r="F171" s="38">
        <v>2112288.3609154485</v>
      </c>
      <c r="G171" s="38">
        <v>236576.29642253023</v>
      </c>
      <c r="H171" s="39">
        <f t="shared" si="7"/>
        <v>56576.296422530228</v>
      </c>
      <c r="I171" s="40">
        <f t="shared" si="8"/>
        <v>0</v>
      </c>
      <c r="J171" s="46">
        <v>0</v>
      </c>
      <c r="K171" s="45">
        <f t="shared" si="9"/>
        <v>0</v>
      </c>
      <c r="L171" s="38">
        <v>0</v>
      </c>
    </row>
    <row r="172" spans="1:12" x14ac:dyDescent="0.25">
      <c r="A172" s="20" t="s">
        <v>226</v>
      </c>
      <c r="B172" s="36">
        <v>4</v>
      </c>
      <c r="C172" s="48" t="s">
        <v>237</v>
      </c>
      <c r="D172" s="37">
        <v>24</v>
      </c>
      <c r="E172" s="38">
        <v>144000</v>
      </c>
      <c r="F172" s="38">
        <v>924574.91069107631</v>
      </c>
      <c r="G172" s="38">
        <v>103552.38999740055</v>
      </c>
      <c r="H172" s="39">
        <f t="shared" si="7"/>
        <v>-40447.610002599453</v>
      </c>
      <c r="I172" s="40">
        <f t="shared" si="8"/>
        <v>40447.610002599453</v>
      </c>
      <c r="J172" s="46">
        <v>0</v>
      </c>
      <c r="K172" s="45">
        <f t="shared" si="9"/>
        <v>40447.610002599453</v>
      </c>
      <c r="L172" s="38">
        <v>0</v>
      </c>
    </row>
    <row r="173" spans="1:12" x14ac:dyDescent="0.25">
      <c r="A173" s="20" t="s">
        <v>226</v>
      </c>
      <c r="B173" s="36">
        <v>41</v>
      </c>
      <c r="C173" s="48" t="s">
        <v>238</v>
      </c>
      <c r="D173" s="37">
        <v>16</v>
      </c>
      <c r="E173" s="38">
        <v>96000</v>
      </c>
      <c r="F173" s="38">
        <v>702703.25640830665</v>
      </c>
      <c r="G173" s="38">
        <v>78702.764717730344</v>
      </c>
      <c r="H173" s="39">
        <f t="shared" si="7"/>
        <v>-17297.235282269656</v>
      </c>
      <c r="I173" s="40">
        <f t="shared" si="8"/>
        <v>17297.235282269656</v>
      </c>
      <c r="J173" s="46">
        <v>0</v>
      </c>
      <c r="K173" s="45">
        <f t="shared" si="9"/>
        <v>17297.235282269656</v>
      </c>
      <c r="L173" s="38">
        <v>0</v>
      </c>
    </row>
    <row r="174" spans="1:12" x14ac:dyDescent="0.25">
      <c r="A174" s="20" t="s">
        <v>226</v>
      </c>
      <c r="B174" s="36">
        <v>31</v>
      </c>
      <c r="C174" s="48" t="s">
        <v>239</v>
      </c>
      <c r="D174" s="37">
        <v>21</v>
      </c>
      <c r="E174" s="38">
        <v>126000</v>
      </c>
      <c r="F174" s="38">
        <v>651156.85720647778</v>
      </c>
      <c r="G174" s="38">
        <v>72929.568007125519</v>
      </c>
      <c r="H174" s="39">
        <f t="shared" si="7"/>
        <v>-53070.431992874481</v>
      </c>
      <c r="I174" s="40">
        <f t="shared" si="8"/>
        <v>53070.431992874481</v>
      </c>
      <c r="J174" s="46">
        <v>0</v>
      </c>
      <c r="K174" s="45">
        <f t="shared" si="9"/>
        <v>53070.431992874481</v>
      </c>
      <c r="L174" s="38">
        <v>0</v>
      </c>
    </row>
    <row r="175" spans="1:12" x14ac:dyDescent="0.25">
      <c r="A175" s="20" t="s">
        <v>226</v>
      </c>
      <c r="B175" s="36">
        <v>40</v>
      </c>
      <c r="C175" s="48" t="s">
        <v>240</v>
      </c>
      <c r="D175" s="37">
        <v>32</v>
      </c>
      <c r="E175" s="38">
        <v>192000</v>
      </c>
      <c r="F175" s="38">
        <v>1884957.1096941938</v>
      </c>
      <c r="G175" s="38">
        <v>211115.1962857497</v>
      </c>
      <c r="H175" s="39">
        <f t="shared" si="7"/>
        <v>19115.196285749698</v>
      </c>
      <c r="I175" s="40">
        <f t="shared" si="8"/>
        <v>0</v>
      </c>
      <c r="J175" s="46">
        <v>0</v>
      </c>
      <c r="K175" s="45">
        <f t="shared" si="9"/>
        <v>0</v>
      </c>
      <c r="L175" s="38">
        <v>0</v>
      </c>
    </row>
    <row r="176" spans="1:12" x14ac:dyDescent="0.25">
      <c r="A176" s="20" t="s">
        <v>226</v>
      </c>
      <c r="B176" s="36">
        <v>6</v>
      </c>
      <c r="C176" s="48" t="s">
        <v>241</v>
      </c>
      <c r="D176" s="37">
        <v>6</v>
      </c>
      <c r="E176" s="38">
        <v>36000</v>
      </c>
      <c r="F176" s="38">
        <v>874494.28881350812</v>
      </c>
      <c r="G176" s="38">
        <v>97943.360347112917</v>
      </c>
      <c r="H176" s="39">
        <f t="shared" si="7"/>
        <v>61943.360347112917</v>
      </c>
      <c r="I176" s="40">
        <f t="shared" si="8"/>
        <v>0</v>
      </c>
      <c r="J176" s="46">
        <v>0</v>
      </c>
      <c r="K176" s="45">
        <f t="shared" si="9"/>
        <v>0</v>
      </c>
      <c r="L176" s="38">
        <v>0</v>
      </c>
    </row>
    <row r="177" spans="1:12" x14ac:dyDescent="0.25">
      <c r="A177" s="20" t="s">
        <v>226</v>
      </c>
      <c r="B177" s="36">
        <v>21</v>
      </c>
      <c r="C177" s="48" t="s">
        <v>242</v>
      </c>
      <c r="D177" s="37">
        <v>9</v>
      </c>
      <c r="E177" s="38">
        <v>54000</v>
      </c>
      <c r="F177" s="38">
        <v>2505967.5478807897</v>
      </c>
      <c r="G177" s="38">
        <v>280668.36536264844</v>
      </c>
      <c r="H177" s="39">
        <f t="shared" si="7"/>
        <v>226668.36536264844</v>
      </c>
      <c r="I177" s="40">
        <f t="shared" si="8"/>
        <v>0</v>
      </c>
      <c r="J177" s="46">
        <v>0</v>
      </c>
      <c r="K177" s="45">
        <f t="shared" si="9"/>
        <v>0</v>
      </c>
      <c r="L177" s="38">
        <v>0</v>
      </c>
    </row>
    <row r="178" spans="1:12" x14ac:dyDescent="0.25">
      <c r="A178" s="20" t="s">
        <v>226</v>
      </c>
      <c r="B178" s="36">
        <v>5401</v>
      </c>
      <c r="C178" s="48" t="s">
        <v>243</v>
      </c>
      <c r="D178" s="37">
        <v>15</v>
      </c>
      <c r="E178" s="38">
        <v>90000</v>
      </c>
      <c r="F178" s="38">
        <v>1997231.3669024149</v>
      </c>
      <c r="G178" s="38">
        <v>223689.91309307047</v>
      </c>
      <c r="H178" s="39">
        <f t="shared" si="7"/>
        <v>133689.91309307047</v>
      </c>
      <c r="I178" s="40">
        <f t="shared" si="8"/>
        <v>0</v>
      </c>
      <c r="J178" s="46">
        <v>0</v>
      </c>
      <c r="K178" s="45">
        <f t="shared" si="9"/>
        <v>0</v>
      </c>
      <c r="L178" s="38">
        <v>0</v>
      </c>
    </row>
    <row r="179" spans="1:12" x14ac:dyDescent="0.25">
      <c r="A179" s="20" t="s">
        <v>226</v>
      </c>
      <c r="B179" s="36">
        <v>8</v>
      </c>
      <c r="C179" s="48" t="s">
        <v>244</v>
      </c>
      <c r="D179" s="37">
        <v>37</v>
      </c>
      <c r="E179" s="38">
        <v>222000</v>
      </c>
      <c r="F179" s="38">
        <v>1061405.2006333482</v>
      </c>
      <c r="G179" s="38">
        <v>118877.382470935</v>
      </c>
      <c r="H179" s="39">
        <f t="shared" si="7"/>
        <v>-103122.617529065</v>
      </c>
      <c r="I179" s="40">
        <f t="shared" si="8"/>
        <v>103122.617529065</v>
      </c>
      <c r="J179" s="46">
        <v>8050.6675144728415</v>
      </c>
      <c r="K179" s="45">
        <f t="shared" si="9"/>
        <v>95071.950014592163</v>
      </c>
      <c r="L179" s="38">
        <v>552820.77117820713</v>
      </c>
    </row>
    <row r="180" spans="1:12" x14ac:dyDescent="0.25">
      <c r="A180" s="20" t="s">
        <v>226</v>
      </c>
      <c r="B180" s="36">
        <v>44</v>
      </c>
      <c r="C180" s="48" t="s">
        <v>245</v>
      </c>
      <c r="D180" s="37">
        <v>23</v>
      </c>
      <c r="E180" s="38">
        <v>138000</v>
      </c>
      <c r="F180" s="38">
        <v>1315108.9973002521</v>
      </c>
      <c r="G180" s="38">
        <v>147292.20769762824</v>
      </c>
      <c r="H180" s="39">
        <f t="shared" si="7"/>
        <v>9292.2076976282406</v>
      </c>
      <c r="I180" s="40">
        <f t="shared" si="8"/>
        <v>0</v>
      </c>
      <c r="J180" s="46">
        <v>0</v>
      </c>
      <c r="K180" s="45">
        <f t="shared" si="9"/>
        <v>0</v>
      </c>
      <c r="L180" s="38">
        <v>0</v>
      </c>
    </row>
    <row r="181" spans="1:12" x14ac:dyDescent="0.25">
      <c r="A181" s="20" t="s">
        <v>226</v>
      </c>
      <c r="B181" s="36">
        <v>33</v>
      </c>
      <c r="C181" s="48" t="s">
        <v>246</v>
      </c>
      <c r="D181" s="37">
        <v>16</v>
      </c>
      <c r="E181" s="38">
        <v>96000</v>
      </c>
      <c r="F181" s="38">
        <v>1004334.1823647264</v>
      </c>
      <c r="G181" s="38">
        <v>112485.42842484936</v>
      </c>
      <c r="H181" s="39">
        <f t="shared" si="7"/>
        <v>16485.428424849364</v>
      </c>
      <c r="I181" s="40">
        <f t="shared" si="8"/>
        <v>0</v>
      </c>
      <c r="J181" s="46">
        <v>0</v>
      </c>
      <c r="K181" s="45">
        <f t="shared" si="9"/>
        <v>0</v>
      </c>
      <c r="L181" s="38">
        <v>0</v>
      </c>
    </row>
    <row r="182" spans="1:12" x14ac:dyDescent="0.25">
      <c r="A182" s="20" t="s">
        <v>226</v>
      </c>
      <c r="B182" s="36">
        <v>46</v>
      </c>
      <c r="C182" s="48" t="s">
        <v>247</v>
      </c>
      <c r="D182" s="37">
        <v>11</v>
      </c>
      <c r="E182" s="38">
        <v>66000</v>
      </c>
      <c r="F182" s="38">
        <v>1531162.6766598569</v>
      </c>
      <c r="G182" s="38">
        <v>171490.21978590399</v>
      </c>
      <c r="H182" s="39">
        <f t="shared" si="7"/>
        <v>105490.21978590399</v>
      </c>
      <c r="I182" s="40">
        <f t="shared" si="8"/>
        <v>0</v>
      </c>
      <c r="J182" s="46">
        <v>0</v>
      </c>
      <c r="K182" s="45">
        <f t="shared" si="9"/>
        <v>0</v>
      </c>
      <c r="L182" s="38">
        <v>0</v>
      </c>
    </row>
    <row r="183" spans="1:12" x14ac:dyDescent="0.25">
      <c r="A183" s="20" t="s">
        <v>226</v>
      </c>
      <c r="B183" s="36">
        <v>70</v>
      </c>
      <c r="C183" s="48" t="s">
        <v>248</v>
      </c>
      <c r="D183" s="37">
        <v>18</v>
      </c>
      <c r="E183" s="38">
        <v>108000</v>
      </c>
      <c r="F183" s="38">
        <v>1832810.8376581059</v>
      </c>
      <c r="G183" s="38">
        <v>205274.81381770785</v>
      </c>
      <c r="H183" s="39">
        <f t="shared" si="7"/>
        <v>97274.813817707851</v>
      </c>
      <c r="I183" s="40">
        <f t="shared" si="8"/>
        <v>0</v>
      </c>
      <c r="J183" s="46">
        <v>0</v>
      </c>
      <c r="K183" s="45">
        <f t="shared" si="9"/>
        <v>0</v>
      </c>
      <c r="L183" s="38">
        <v>0</v>
      </c>
    </row>
    <row r="184" spans="1:12" x14ac:dyDescent="0.25">
      <c r="A184" s="20" t="s">
        <v>226</v>
      </c>
      <c r="B184" s="36">
        <v>25</v>
      </c>
      <c r="C184" s="48" t="s">
        <v>249</v>
      </c>
      <c r="D184" s="37">
        <v>15</v>
      </c>
      <c r="E184" s="38">
        <v>90000</v>
      </c>
      <c r="F184" s="38">
        <v>1349633.4276735873</v>
      </c>
      <c r="G184" s="38">
        <v>151158.94389944177</v>
      </c>
      <c r="H184" s="39">
        <f t="shared" si="7"/>
        <v>61158.943899441772</v>
      </c>
      <c r="I184" s="40">
        <f t="shared" si="8"/>
        <v>0</v>
      </c>
      <c r="J184" s="46">
        <v>0</v>
      </c>
      <c r="K184" s="45">
        <f t="shared" si="9"/>
        <v>0</v>
      </c>
      <c r="L184" s="38">
        <v>0</v>
      </c>
    </row>
    <row r="185" spans="1:12" x14ac:dyDescent="0.25">
      <c r="A185" s="20" t="s">
        <v>226</v>
      </c>
      <c r="B185" s="36">
        <v>28</v>
      </c>
      <c r="C185" s="48" t="s">
        <v>250</v>
      </c>
      <c r="D185" s="37">
        <v>12</v>
      </c>
      <c r="E185" s="38">
        <v>72000</v>
      </c>
      <c r="F185" s="38">
        <v>658356.64969887398</v>
      </c>
      <c r="G185" s="38">
        <v>73735.944766273882</v>
      </c>
      <c r="H185" s="39">
        <f t="shared" si="7"/>
        <v>1735.9447662738821</v>
      </c>
      <c r="I185" s="40">
        <f t="shared" si="8"/>
        <v>0</v>
      </c>
      <c r="J185" s="46">
        <v>623.26960856587391</v>
      </c>
      <c r="K185" s="45">
        <f t="shared" si="9"/>
        <v>-623.26960856587391</v>
      </c>
      <c r="L185" s="38">
        <v>0</v>
      </c>
    </row>
    <row r="186" spans="1:12" x14ac:dyDescent="0.25">
      <c r="A186" s="20" t="s">
        <v>226</v>
      </c>
      <c r="B186" s="36">
        <v>4112</v>
      </c>
      <c r="C186" s="48" t="s">
        <v>251</v>
      </c>
      <c r="D186" s="37">
        <v>22</v>
      </c>
      <c r="E186" s="38">
        <v>132000</v>
      </c>
      <c r="F186" s="38">
        <v>739028.44037099404</v>
      </c>
      <c r="G186" s="38">
        <v>82771.18532155134</v>
      </c>
      <c r="H186" s="39">
        <f t="shared" si="7"/>
        <v>-49228.81467844866</v>
      </c>
      <c r="I186" s="40">
        <f t="shared" si="8"/>
        <v>49228.81467844866</v>
      </c>
      <c r="J186" s="46">
        <v>0</v>
      </c>
      <c r="K186" s="45">
        <f t="shared" si="9"/>
        <v>49228.81467844866</v>
      </c>
      <c r="L186" s="38">
        <v>0</v>
      </c>
    </row>
    <row r="187" spans="1:12" x14ac:dyDescent="0.25">
      <c r="A187" s="20" t="s">
        <v>226</v>
      </c>
      <c r="B187" s="36">
        <v>72</v>
      </c>
      <c r="C187" s="48" t="s">
        <v>252</v>
      </c>
      <c r="D187" s="37">
        <v>19</v>
      </c>
      <c r="E187" s="38">
        <v>114000</v>
      </c>
      <c r="F187" s="38">
        <v>1054320.1359004374</v>
      </c>
      <c r="G187" s="38">
        <v>118083.85522084899</v>
      </c>
      <c r="H187" s="39">
        <f t="shared" si="7"/>
        <v>4083.8552208489855</v>
      </c>
      <c r="I187" s="40">
        <f t="shared" si="8"/>
        <v>0</v>
      </c>
      <c r="J187" s="46">
        <v>0</v>
      </c>
      <c r="K187" s="45">
        <f t="shared" si="9"/>
        <v>0</v>
      </c>
      <c r="L187" s="38">
        <v>0</v>
      </c>
    </row>
    <row r="188" spans="1:12" x14ac:dyDescent="0.25">
      <c r="A188" s="20" t="s">
        <v>226</v>
      </c>
      <c r="B188" s="36">
        <v>11</v>
      </c>
      <c r="C188" s="48" t="s">
        <v>253</v>
      </c>
      <c r="D188" s="37">
        <v>5</v>
      </c>
      <c r="E188" s="38">
        <v>30000</v>
      </c>
      <c r="F188" s="38">
        <v>1188959.7010782384</v>
      </c>
      <c r="G188" s="38">
        <v>133163.4865207627</v>
      </c>
      <c r="H188" s="39">
        <f t="shared" si="7"/>
        <v>103163.4865207627</v>
      </c>
      <c r="I188" s="40">
        <f t="shared" si="8"/>
        <v>0</v>
      </c>
      <c r="J188" s="46">
        <v>0</v>
      </c>
      <c r="K188" s="45">
        <f t="shared" si="9"/>
        <v>0</v>
      </c>
      <c r="L188" s="38">
        <v>0</v>
      </c>
    </row>
    <row r="189" spans="1:12" x14ac:dyDescent="0.25">
      <c r="A189" s="20" t="s">
        <v>226</v>
      </c>
      <c r="B189" s="36">
        <v>4023</v>
      </c>
      <c r="C189" s="48" t="s">
        <v>254</v>
      </c>
      <c r="D189" s="37">
        <v>19</v>
      </c>
      <c r="E189" s="38">
        <v>114000</v>
      </c>
      <c r="F189" s="38">
        <v>1522851.6334914865</v>
      </c>
      <c r="G189" s="38">
        <v>170559.38295104649</v>
      </c>
      <c r="H189" s="39">
        <f t="shared" si="7"/>
        <v>56559.382951046486</v>
      </c>
      <c r="I189" s="40">
        <f t="shared" si="8"/>
        <v>0</v>
      </c>
      <c r="J189" s="46">
        <v>0</v>
      </c>
      <c r="K189" s="45">
        <f t="shared" si="9"/>
        <v>0</v>
      </c>
      <c r="L189" s="38">
        <v>0</v>
      </c>
    </row>
    <row r="190" spans="1:12" x14ac:dyDescent="0.25">
      <c r="A190" s="20" t="s">
        <v>226</v>
      </c>
      <c r="B190" s="36">
        <v>4610</v>
      </c>
      <c r="C190" s="48" t="s">
        <v>255</v>
      </c>
      <c r="D190" s="37">
        <v>24</v>
      </c>
      <c r="E190" s="38">
        <v>144000</v>
      </c>
      <c r="F190" s="38">
        <v>1030107.0405800717</v>
      </c>
      <c r="G190" s="38">
        <v>115371.98854496804</v>
      </c>
      <c r="H190" s="39">
        <f t="shared" si="7"/>
        <v>-28628.011455031956</v>
      </c>
      <c r="I190" s="40">
        <f t="shared" si="8"/>
        <v>28628.011455031956</v>
      </c>
      <c r="J190" s="46">
        <v>0</v>
      </c>
      <c r="K190" s="45">
        <f t="shared" si="9"/>
        <v>28628.011455031956</v>
      </c>
      <c r="L190" s="38">
        <v>0</v>
      </c>
    </row>
    <row r="191" spans="1:12" x14ac:dyDescent="0.25">
      <c r="A191" s="20" t="s">
        <v>226</v>
      </c>
      <c r="B191" s="36">
        <v>73</v>
      </c>
      <c r="C191" s="48" t="s">
        <v>256</v>
      </c>
      <c r="D191" s="37">
        <v>24</v>
      </c>
      <c r="E191" s="38">
        <v>144000</v>
      </c>
      <c r="F191" s="38">
        <v>1754203.9847025396</v>
      </c>
      <c r="G191" s="38">
        <v>196470.84628668445</v>
      </c>
      <c r="H191" s="39">
        <f t="shared" si="7"/>
        <v>52470.846286684449</v>
      </c>
      <c r="I191" s="40">
        <f t="shared" si="8"/>
        <v>0</v>
      </c>
      <c r="J191" s="46">
        <v>0</v>
      </c>
      <c r="K191" s="45">
        <f t="shared" si="9"/>
        <v>0</v>
      </c>
      <c r="L191" s="38">
        <v>0</v>
      </c>
    </row>
    <row r="192" spans="1:12" x14ac:dyDescent="0.25">
      <c r="A192" s="20" t="s">
        <v>226</v>
      </c>
      <c r="B192" s="36">
        <v>4074</v>
      </c>
      <c r="C192" s="48" t="s">
        <v>257</v>
      </c>
      <c r="D192" s="37">
        <v>44</v>
      </c>
      <c r="E192" s="38">
        <v>264000</v>
      </c>
      <c r="F192" s="38">
        <v>1236611.476127493</v>
      </c>
      <c r="G192" s="38">
        <v>138500.48532627922</v>
      </c>
      <c r="H192" s="39">
        <f t="shared" si="7"/>
        <v>-125499.51467372078</v>
      </c>
      <c r="I192" s="40">
        <f t="shared" si="8"/>
        <v>125499.51467372078</v>
      </c>
      <c r="J192" s="46">
        <v>0</v>
      </c>
      <c r="K192" s="45">
        <f t="shared" si="9"/>
        <v>125499.51467372078</v>
      </c>
      <c r="L192" s="38">
        <v>0</v>
      </c>
    </row>
    <row r="193" spans="1:12" x14ac:dyDescent="0.25">
      <c r="A193" s="20" t="s">
        <v>226</v>
      </c>
      <c r="B193" s="36">
        <v>79</v>
      </c>
      <c r="C193" s="48" t="s">
        <v>258</v>
      </c>
      <c r="D193" s="37">
        <v>6</v>
      </c>
      <c r="E193" s="38">
        <v>36000</v>
      </c>
      <c r="F193" s="38">
        <v>1587960.0143175472</v>
      </c>
      <c r="G193" s="38">
        <v>177851.52160356528</v>
      </c>
      <c r="H193" s="39">
        <f t="shared" si="7"/>
        <v>141851.52160356528</v>
      </c>
      <c r="I193" s="40">
        <f t="shared" si="8"/>
        <v>0</v>
      </c>
      <c r="J193" s="46">
        <v>0</v>
      </c>
      <c r="K193" s="45">
        <f t="shared" si="9"/>
        <v>0</v>
      </c>
      <c r="L193" s="38">
        <v>0</v>
      </c>
    </row>
    <row r="194" spans="1:12" x14ac:dyDescent="0.25">
      <c r="A194" s="20" t="s">
        <v>226</v>
      </c>
      <c r="B194" s="36">
        <v>12</v>
      </c>
      <c r="C194" s="48" t="s">
        <v>259</v>
      </c>
      <c r="D194" s="37">
        <v>24</v>
      </c>
      <c r="E194" s="38">
        <v>144000</v>
      </c>
      <c r="F194" s="38">
        <v>988848.51513342606</v>
      </c>
      <c r="G194" s="38">
        <v>110751.03369494372</v>
      </c>
      <c r="H194" s="39">
        <f t="shared" si="7"/>
        <v>-33248.966305056281</v>
      </c>
      <c r="I194" s="40">
        <f t="shared" si="8"/>
        <v>33248.966305056281</v>
      </c>
      <c r="J194" s="46">
        <v>0</v>
      </c>
      <c r="K194" s="45">
        <f t="shared" si="9"/>
        <v>33248.966305056281</v>
      </c>
      <c r="L194" s="38">
        <v>0</v>
      </c>
    </row>
    <row r="195" spans="1:12" x14ac:dyDescent="0.25">
      <c r="A195" s="20" t="s">
        <v>226</v>
      </c>
      <c r="B195" s="36">
        <v>124</v>
      </c>
      <c r="C195" s="48" t="s">
        <v>260</v>
      </c>
      <c r="D195" s="37">
        <v>0</v>
      </c>
      <c r="E195" s="38">
        <v>0</v>
      </c>
      <c r="F195" s="38">
        <v>352602.72821527708</v>
      </c>
      <c r="G195" s="38">
        <v>39491.505560111036</v>
      </c>
      <c r="H195" s="39">
        <f t="shared" si="7"/>
        <v>39491.505560111036</v>
      </c>
      <c r="I195" s="40">
        <f t="shared" si="8"/>
        <v>0</v>
      </c>
      <c r="J195" s="46">
        <v>0</v>
      </c>
      <c r="K195" s="45">
        <f t="shared" si="9"/>
        <v>0</v>
      </c>
      <c r="L195" s="38">
        <v>0</v>
      </c>
    </row>
    <row r="196" spans="1:12" x14ac:dyDescent="0.25">
      <c r="A196" s="20" t="s">
        <v>226</v>
      </c>
      <c r="B196" s="36">
        <v>125</v>
      </c>
      <c r="C196" s="48" t="s">
        <v>261</v>
      </c>
      <c r="D196" s="37">
        <v>0</v>
      </c>
      <c r="E196" s="38">
        <v>0</v>
      </c>
      <c r="F196" s="38">
        <v>362951.4971660024</v>
      </c>
      <c r="G196" s="38">
        <v>40650.567682592271</v>
      </c>
      <c r="H196" s="39">
        <f t="shared" si="7"/>
        <v>40650.567682592271</v>
      </c>
      <c r="I196" s="40">
        <f t="shared" si="8"/>
        <v>0</v>
      </c>
      <c r="J196" s="46">
        <v>0</v>
      </c>
      <c r="K196" s="45">
        <f t="shared" si="9"/>
        <v>0</v>
      </c>
      <c r="L196" s="38">
        <v>0</v>
      </c>
    </row>
    <row r="197" spans="1:12" x14ac:dyDescent="0.25">
      <c r="C197" s="42" t="s">
        <v>52</v>
      </c>
      <c r="D197" s="41">
        <f>SUM(D6:D196)</f>
        <v>1521</v>
      </c>
      <c r="I197" s="40">
        <f>SUM(I6:I196)</f>
        <v>1312720.4898783979</v>
      </c>
      <c r="J197" s="43">
        <f>SUM(J6:J196)</f>
        <v>478268.94664466404</v>
      </c>
      <c r="K197" s="52">
        <f>SUM(K6:K196)</f>
        <v>834451.54323373362</v>
      </c>
    </row>
    <row r="199" spans="1:12" x14ac:dyDescent="0.25">
      <c r="A199" s="50" t="s">
        <v>272</v>
      </c>
    </row>
    <row r="200" spans="1:12" x14ac:dyDescent="0.25">
      <c r="A200" s="51">
        <v>1</v>
      </c>
      <c r="C200" s="49" t="s">
        <v>273</v>
      </c>
    </row>
    <row r="201" spans="1:12" x14ac:dyDescent="0.25">
      <c r="A201" s="51">
        <f>A200+1</f>
        <v>2</v>
      </c>
      <c r="C201" s="49" t="s">
        <v>274</v>
      </c>
    </row>
    <row r="202" spans="1:12" x14ac:dyDescent="0.25">
      <c r="A202" s="51">
        <f t="shared" ref="A202:A208" si="10">A201+1</f>
        <v>3</v>
      </c>
      <c r="C202" s="49" t="s">
        <v>275</v>
      </c>
    </row>
    <row r="203" spans="1:12" x14ac:dyDescent="0.25">
      <c r="A203" s="51">
        <f t="shared" si="10"/>
        <v>4</v>
      </c>
      <c r="C203" s="49" t="s">
        <v>276</v>
      </c>
    </row>
    <row r="204" spans="1:12" x14ac:dyDescent="0.25">
      <c r="A204" s="51">
        <f t="shared" si="10"/>
        <v>5</v>
      </c>
      <c r="C204" s="49" t="s">
        <v>277</v>
      </c>
    </row>
    <row r="205" spans="1:12" x14ac:dyDescent="0.25">
      <c r="A205" s="51">
        <f t="shared" si="10"/>
        <v>6</v>
      </c>
      <c r="C205" s="49" t="s">
        <v>278</v>
      </c>
    </row>
    <row r="206" spans="1:12" x14ac:dyDescent="0.25">
      <c r="A206" s="51">
        <f t="shared" si="10"/>
        <v>7</v>
      </c>
      <c r="C206" s="49" t="s">
        <v>279</v>
      </c>
    </row>
    <row r="207" spans="1:12" x14ac:dyDescent="0.25">
      <c r="A207" s="51">
        <f t="shared" si="10"/>
        <v>8</v>
      </c>
      <c r="C207" s="49" t="s">
        <v>281</v>
      </c>
    </row>
    <row r="208" spans="1:12" x14ac:dyDescent="0.25">
      <c r="A208" s="51">
        <f t="shared" si="10"/>
        <v>9</v>
      </c>
      <c r="C208" s="49" t="s">
        <v>282</v>
      </c>
    </row>
    <row r="209" spans="1:1" x14ac:dyDescent="0.25">
      <c r="A209" s="51"/>
    </row>
    <row r="210" spans="1:1" x14ac:dyDescent="0.25">
      <c r="A210" s="51"/>
    </row>
    <row r="211" spans="1:1" x14ac:dyDescent="0.25">
      <c r="A211" s="51"/>
    </row>
  </sheetData>
  <sheetProtection password="8719" sheet="1" objects="1" scenarios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Appendix 4</vt:lpstr>
      <vt:lpstr>Appendix 5</vt:lpstr>
      <vt:lpstr>'Appendix 4'!Print_Area</vt:lpstr>
      <vt:lpstr>'Appendix 5'!Print_Area</vt:lpstr>
      <vt:lpstr>'Appendix 5'!Print_Titles</vt:lpstr>
    </vt:vector>
  </TitlesOfParts>
  <Company>Bradford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2020-09-30T11:00:28Z</cp:lastPrinted>
  <dcterms:created xsi:type="dcterms:W3CDTF">2020-09-30T10:06:28Z</dcterms:created>
  <dcterms:modified xsi:type="dcterms:W3CDTF">2020-10-14T10:20:00Z</dcterms:modified>
</cp:coreProperties>
</file>