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310"/>
  </bookViews>
  <sheets>
    <sheet name="Appendix 1a" sheetId="1" r:id="rId1"/>
  </sheets>
  <definedNames>
    <definedName name="_xlnm.Print_Area" localSheetId="0">'Appendix 1a'!$A$1:$Y$220</definedName>
    <definedName name="_xlnm.Print_Titles" localSheetId="0">'Appendix 1a'!$3:$5</definedName>
  </definedNames>
  <calcPr calcId="145621"/>
</workbook>
</file>

<file path=xl/calcChain.xml><?xml version="1.0" encoding="utf-8"?>
<calcChain xmlns="http://schemas.openxmlformats.org/spreadsheetml/2006/main">
  <c r="A218" i="1" l="1"/>
  <c r="P197" i="1" l="1"/>
  <c r="M197" i="1"/>
  <c r="V197" i="1" s="1"/>
  <c r="E197" i="1"/>
  <c r="F197" i="1"/>
  <c r="G197" i="1" s="1"/>
  <c r="V196" i="1" l="1"/>
  <c r="G196" i="1"/>
  <c r="V195" i="1"/>
  <c r="G195" i="1"/>
  <c r="V194" i="1"/>
  <c r="G194" i="1"/>
  <c r="V193" i="1"/>
  <c r="G193" i="1"/>
  <c r="V192" i="1"/>
  <c r="G192" i="1"/>
  <c r="V191" i="1"/>
  <c r="G191" i="1"/>
  <c r="V190" i="1"/>
  <c r="G190" i="1"/>
  <c r="V189" i="1"/>
  <c r="G189" i="1"/>
  <c r="V188" i="1"/>
  <c r="G188" i="1"/>
  <c r="V187" i="1"/>
  <c r="G187" i="1"/>
  <c r="V186" i="1"/>
  <c r="G186" i="1"/>
  <c r="V185" i="1"/>
  <c r="G185" i="1"/>
  <c r="V184" i="1"/>
  <c r="G184" i="1"/>
  <c r="V183" i="1"/>
  <c r="G183" i="1"/>
  <c r="V182" i="1"/>
  <c r="G182" i="1"/>
  <c r="V181" i="1"/>
  <c r="G181" i="1"/>
  <c r="V180" i="1"/>
  <c r="G180" i="1"/>
  <c r="V179" i="1"/>
  <c r="G179" i="1"/>
  <c r="V178" i="1"/>
  <c r="G178" i="1"/>
  <c r="V177" i="1"/>
  <c r="G177" i="1"/>
  <c r="V176" i="1"/>
  <c r="G176" i="1"/>
  <c r="V175" i="1"/>
  <c r="G175" i="1"/>
  <c r="V174" i="1"/>
  <c r="G174" i="1"/>
  <c r="V173" i="1"/>
  <c r="G173" i="1"/>
  <c r="V172" i="1"/>
  <c r="G172" i="1"/>
  <c r="V171" i="1"/>
  <c r="G171" i="1"/>
  <c r="V170" i="1"/>
  <c r="G170" i="1"/>
  <c r="V169" i="1"/>
  <c r="G169" i="1"/>
  <c r="V168" i="1"/>
  <c r="G168" i="1"/>
  <c r="V167" i="1"/>
  <c r="G167" i="1"/>
  <c r="V166" i="1"/>
  <c r="G166" i="1"/>
  <c r="V165" i="1"/>
  <c r="G165" i="1"/>
  <c r="V164" i="1"/>
  <c r="G164" i="1"/>
  <c r="V163" i="1"/>
  <c r="G163" i="1"/>
  <c r="V162" i="1"/>
  <c r="G162" i="1"/>
  <c r="V161" i="1"/>
  <c r="G161" i="1"/>
  <c r="V160" i="1"/>
  <c r="G160" i="1"/>
  <c r="V159" i="1"/>
  <c r="G159" i="1"/>
  <c r="V158" i="1"/>
  <c r="G158" i="1"/>
  <c r="V157" i="1"/>
  <c r="G157" i="1"/>
  <c r="V156" i="1"/>
  <c r="G156" i="1"/>
  <c r="V155" i="1"/>
  <c r="G155" i="1"/>
  <c r="V154" i="1"/>
  <c r="G154" i="1"/>
  <c r="V153" i="1"/>
  <c r="G153" i="1"/>
  <c r="V152" i="1"/>
  <c r="G152" i="1"/>
  <c r="V151" i="1"/>
  <c r="G151" i="1"/>
  <c r="V150" i="1"/>
  <c r="G150" i="1"/>
  <c r="V149" i="1"/>
  <c r="G149" i="1"/>
  <c r="V148" i="1"/>
  <c r="G148" i="1"/>
  <c r="V147" i="1"/>
  <c r="G147" i="1"/>
  <c r="V146" i="1"/>
  <c r="G146" i="1"/>
  <c r="V145" i="1"/>
  <c r="G145" i="1"/>
  <c r="V144" i="1"/>
  <c r="G144" i="1"/>
  <c r="V143" i="1"/>
  <c r="G143" i="1"/>
  <c r="V142" i="1"/>
  <c r="G142" i="1"/>
  <c r="V141" i="1"/>
  <c r="G141" i="1"/>
  <c r="V140" i="1"/>
  <c r="G140" i="1"/>
  <c r="V139" i="1"/>
  <c r="G139" i="1"/>
  <c r="V138" i="1"/>
  <c r="G138" i="1"/>
  <c r="V137" i="1"/>
  <c r="G137" i="1"/>
  <c r="V136" i="1"/>
  <c r="G136" i="1"/>
  <c r="V135" i="1"/>
  <c r="G135" i="1"/>
  <c r="V134" i="1"/>
  <c r="G134" i="1"/>
  <c r="V133" i="1"/>
  <c r="G133" i="1"/>
  <c r="V132" i="1"/>
  <c r="G132" i="1"/>
  <c r="V131" i="1"/>
  <c r="G131" i="1"/>
  <c r="V130" i="1"/>
  <c r="G130" i="1"/>
  <c r="V129" i="1"/>
  <c r="G129" i="1"/>
  <c r="V128" i="1"/>
  <c r="G128" i="1"/>
  <c r="V127" i="1"/>
  <c r="G127" i="1"/>
  <c r="V126" i="1"/>
  <c r="G126" i="1"/>
  <c r="V125" i="1"/>
  <c r="G125" i="1"/>
  <c r="V124" i="1"/>
  <c r="G124" i="1"/>
  <c r="V123" i="1"/>
  <c r="G123" i="1"/>
  <c r="V122" i="1"/>
  <c r="G122" i="1"/>
  <c r="V121" i="1"/>
  <c r="G121" i="1"/>
  <c r="V120" i="1"/>
  <c r="G120" i="1"/>
  <c r="V119" i="1"/>
  <c r="G119" i="1"/>
  <c r="V118" i="1"/>
  <c r="G118" i="1"/>
  <c r="V117" i="1"/>
  <c r="G117" i="1"/>
  <c r="V116" i="1"/>
  <c r="G116" i="1"/>
  <c r="V115" i="1"/>
  <c r="G115" i="1"/>
  <c r="V114" i="1"/>
  <c r="G114" i="1"/>
  <c r="V113" i="1"/>
  <c r="G113" i="1"/>
  <c r="V112" i="1"/>
  <c r="G112" i="1"/>
  <c r="V111" i="1"/>
  <c r="G111" i="1"/>
  <c r="V110" i="1"/>
  <c r="G110" i="1"/>
  <c r="V109" i="1"/>
  <c r="G109" i="1"/>
  <c r="V108" i="1"/>
  <c r="G108" i="1"/>
  <c r="V107" i="1"/>
  <c r="G107" i="1"/>
  <c r="V106" i="1"/>
  <c r="G106" i="1"/>
  <c r="V105" i="1"/>
  <c r="G105" i="1"/>
  <c r="V104" i="1"/>
  <c r="G104" i="1"/>
  <c r="V103" i="1"/>
  <c r="G103" i="1"/>
  <c r="V102" i="1"/>
  <c r="G102" i="1"/>
  <c r="V101" i="1"/>
  <c r="G101" i="1"/>
  <c r="V100" i="1"/>
  <c r="G100" i="1"/>
  <c r="V99" i="1"/>
  <c r="G99" i="1"/>
  <c r="V98" i="1"/>
  <c r="G98" i="1"/>
  <c r="V97" i="1"/>
  <c r="G97" i="1"/>
  <c r="V96" i="1"/>
  <c r="G96" i="1"/>
  <c r="V95" i="1"/>
  <c r="G95" i="1"/>
  <c r="V94" i="1"/>
  <c r="G94" i="1"/>
  <c r="V93" i="1"/>
  <c r="G93" i="1"/>
  <c r="V92" i="1"/>
  <c r="G92" i="1"/>
  <c r="V91" i="1"/>
  <c r="G91" i="1"/>
  <c r="V90" i="1"/>
  <c r="G90" i="1"/>
  <c r="V89" i="1"/>
  <c r="G89" i="1"/>
  <c r="V88" i="1"/>
  <c r="G88" i="1"/>
  <c r="V87" i="1"/>
  <c r="G87" i="1"/>
  <c r="V86" i="1"/>
  <c r="G86" i="1"/>
  <c r="V85" i="1"/>
  <c r="G85" i="1"/>
  <c r="V84" i="1"/>
  <c r="G84" i="1"/>
  <c r="V83" i="1"/>
  <c r="G83" i="1"/>
  <c r="V82" i="1"/>
  <c r="G82" i="1"/>
  <c r="V81" i="1"/>
  <c r="G81" i="1"/>
  <c r="V80" i="1"/>
  <c r="G80" i="1"/>
  <c r="V79" i="1"/>
  <c r="G79" i="1"/>
  <c r="V78" i="1"/>
  <c r="G78" i="1"/>
  <c r="V77" i="1"/>
  <c r="G77" i="1"/>
  <c r="V76" i="1"/>
  <c r="G76" i="1"/>
  <c r="V75" i="1"/>
  <c r="G75" i="1"/>
  <c r="V74" i="1"/>
  <c r="G74" i="1"/>
  <c r="V73" i="1"/>
  <c r="G73" i="1"/>
  <c r="V72" i="1"/>
  <c r="G72" i="1"/>
  <c r="V71" i="1"/>
  <c r="G71" i="1"/>
  <c r="V70" i="1"/>
  <c r="G70" i="1"/>
  <c r="V69" i="1"/>
  <c r="G69" i="1"/>
  <c r="V68" i="1"/>
  <c r="G68" i="1"/>
  <c r="V67" i="1"/>
  <c r="G67" i="1"/>
  <c r="V66" i="1"/>
  <c r="G66" i="1"/>
  <c r="V65" i="1"/>
  <c r="G65" i="1"/>
  <c r="V64" i="1"/>
  <c r="G64" i="1"/>
  <c r="V63" i="1"/>
  <c r="G63" i="1"/>
  <c r="V62" i="1"/>
  <c r="G62" i="1"/>
  <c r="V61" i="1"/>
  <c r="G61" i="1"/>
  <c r="V60" i="1"/>
  <c r="G60" i="1"/>
  <c r="V59" i="1"/>
  <c r="G59" i="1"/>
  <c r="V58" i="1"/>
  <c r="G58" i="1"/>
  <c r="V57" i="1"/>
  <c r="G57" i="1"/>
  <c r="V56" i="1"/>
  <c r="G56" i="1"/>
  <c r="V55" i="1"/>
  <c r="G55" i="1"/>
  <c r="V54" i="1"/>
  <c r="G54" i="1"/>
  <c r="V53" i="1"/>
  <c r="G53" i="1"/>
  <c r="V52" i="1"/>
  <c r="G52" i="1"/>
  <c r="V51" i="1"/>
  <c r="G51" i="1"/>
  <c r="V50" i="1"/>
  <c r="G50" i="1"/>
  <c r="V49" i="1"/>
  <c r="G49" i="1"/>
  <c r="V48" i="1"/>
  <c r="G48" i="1"/>
  <c r="V47" i="1"/>
  <c r="G47" i="1"/>
  <c r="V46" i="1"/>
  <c r="G46" i="1"/>
  <c r="V45" i="1"/>
  <c r="G45" i="1"/>
  <c r="V44" i="1"/>
  <c r="G44" i="1"/>
  <c r="V43" i="1"/>
  <c r="G43" i="1"/>
  <c r="V42" i="1"/>
  <c r="G42" i="1"/>
  <c r="V41" i="1"/>
  <c r="G41" i="1"/>
  <c r="V40" i="1"/>
  <c r="G40" i="1"/>
  <c r="V39" i="1"/>
  <c r="G39" i="1"/>
  <c r="V38" i="1"/>
  <c r="G38" i="1"/>
  <c r="V37" i="1"/>
  <c r="G37" i="1"/>
  <c r="V36" i="1"/>
  <c r="G36" i="1"/>
  <c r="V35" i="1"/>
  <c r="G35" i="1"/>
  <c r="V34" i="1"/>
  <c r="G34" i="1"/>
  <c r="V33" i="1"/>
  <c r="G33" i="1"/>
  <c r="V32" i="1"/>
  <c r="G32" i="1"/>
  <c r="V31" i="1"/>
  <c r="G31" i="1"/>
  <c r="V30" i="1"/>
  <c r="G30" i="1"/>
  <c r="V29" i="1"/>
  <c r="G29" i="1"/>
  <c r="V28" i="1"/>
  <c r="G28" i="1"/>
  <c r="V27" i="1"/>
  <c r="G27" i="1"/>
  <c r="V26" i="1"/>
  <c r="G26" i="1"/>
  <c r="V25" i="1"/>
  <c r="G25" i="1"/>
  <c r="V24" i="1"/>
  <c r="G24" i="1"/>
  <c r="V23" i="1"/>
  <c r="G23" i="1"/>
  <c r="V22" i="1"/>
  <c r="G22" i="1"/>
  <c r="V21" i="1"/>
  <c r="G21" i="1"/>
  <c r="V20" i="1"/>
  <c r="G20" i="1"/>
  <c r="V19" i="1"/>
  <c r="G19" i="1"/>
  <c r="V18" i="1"/>
  <c r="G18" i="1"/>
  <c r="V17" i="1"/>
  <c r="G17" i="1"/>
  <c r="V16" i="1"/>
  <c r="G16" i="1"/>
  <c r="V15" i="1"/>
  <c r="G15" i="1"/>
  <c r="V14" i="1"/>
  <c r="G14" i="1"/>
  <c r="V13" i="1"/>
  <c r="G13" i="1"/>
  <c r="V12" i="1"/>
  <c r="G12" i="1"/>
  <c r="V11" i="1"/>
  <c r="G11" i="1"/>
  <c r="V10" i="1"/>
  <c r="G10" i="1"/>
  <c r="V9" i="1"/>
  <c r="G9" i="1"/>
  <c r="V8" i="1"/>
  <c r="G8" i="1"/>
  <c r="V7" i="1"/>
  <c r="G7" i="1"/>
  <c r="A213" i="1"/>
  <c r="T4" i="1"/>
  <c r="U4" i="1" s="1"/>
  <c r="V4" i="1" s="1"/>
  <c r="W4" i="1" s="1"/>
  <c r="X4" i="1" s="1"/>
  <c r="A209" i="1"/>
  <c r="G6" i="1"/>
  <c r="P4" i="1"/>
  <c r="O4" i="1"/>
  <c r="H4" i="1"/>
  <c r="V6" i="1"/>
  <c r="A201" i="1" l="1"/>
  <c r="A202" i="1" s="1"/>
  <c r="A203" i="1" s="1"/>
  <c r="A204" i="1" s="1"/>
  <c r="A205" i="1" s="1"/>
  <c r="A206" i="1" s="1"/>
  <c r="A207" i="1" l="1"/>
  <c r="A210" i="1" s="1"/>
  <c r="A211" i="1" s="1"/>
  <c r="A214" i="1" l="1"/>
  <c r="A215" i="1" s="1"/>
  <c r="A216" i="1" s="1"/>
  <c r="A217" i="1" s="1"/>
  <c r="I197" i="1"/>
  <c r="J197" i="1"/>
  <c r="AC196" i="1" l="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B165" i="1"/>
  <c r="AC164" i="1"/>
  <c r="AB164" i="1"/>
  <c r="AC163" i="1"/>
  <c r="AB163" i="1"/>
  <c r="AC162" i="1"/>
  <c r="AB162" i="1"/>
  <c r="AC161" i="1"/>
  <c r="AB161" i="1"/>
  <c r="AC160" i="1"/>
  <c r="AB160" i="1"/>
  <c r="AC159" i="1"/>
  <c r="AB159" i="1"/>
  <c r="AC158" i="1"/>
  <c r="AB158" i="1"/>
  <c r="AC157" i="1"/>
  <c r="AB157" i="1"/>
  <c r="AC156" i="1"/>
  <c r="AB156" i="1"/>
  <c r="AC155" i="1"/>
  <c r="AB155" i="1"/>
  <c r="AC154" i="1"/>
  <c r="AB154" i="1"/>
  <c r="AC153" i="1"/>
  <c r="AB153" i="1"/>
  <c r="AC152" i="1"/>
  <c r="AB152" i="1"/>
  <c r="AC151" i="1"/>
  <c r="AB151" i="1"/>
  <c r="AC150" i="1"/>
  <c r="AB150" i="1"/>
  <c r="AC149" i="1"/>
  <c r="AB149" i="1"/>
  <c r="AC148" i="1"/>
  <c r="AB148" i="1"/>
  <c r="AC147" i="1"/>
  <c r="AB147" i="1"/>
  <c r="AC146" i="1"/>
  <c r="AB146" i="1"/>
  <c r="AC145" i="1"/>
  <c r="AB145" i="1"/>
  <c r="AC144" i="1"/>
  <c r="AB144" i="1"/>
  <c r="AC143" i="1"/>
  <c r="AB143" i="1"/>
  <c r="AC142" i="1"/>
  <c r="AB142" i="1"/>
  <c r="AC141" i="1"/>
  <c r="AB141" i="1"/>
  <c r="AC140" i="1"/>
  <c r="AB140" i="1"/>
  <c r="AC139" i="1"/>
  <c r="AB139" i="1"/>
  <c r="AC138" i="1"/>
  <c r="AB138" i="1"/>
  <c r="AC137" i="1"/>
  <c r="AB137" i="1"/>
  <c r="AC136" i="1"/>
  <c r="AB136" i="1"/>
  <c r="AC135" i="1"/>
  <c r="AB135" i="1"/>
  <c r="AC134" i="1"/>
  <c r="AB134" i="1"/>
  <c r="AC133" i="1"/>
  <c r="AB133" i="1"/>
  <c r="AC132" i="1"/>
  <c r="AB132" i="1"/>
  <c r="AC131" i="1"/>
  <c r="AB131" i="1"/>
  <c r="AC130" i="1"/>
  <c r="AB130" i="1"/>
  <c r="AC129" i="1"/>
  <c r="AB129" i="1"/>
  <c r="AC128" i="1"/>
  <c r="AB128" i="1"/>
  <c r="AC127" i="1"/>
  <c r="AB127" i="1"/>
  <c r="AC126" i="1"/>
  <c r="AB126" i="1"/>
  <c r="AC125" i="1"/>
  <c r="AB125" i="1"/>
  <c r="AC124" i="1"/>
  <c r="AB124" i="1"/>
  <c r="AC123" i="1"/>
  <c r="AB123" i="1"/>
  <c r="AC122" i="1"/>
  <c r="AB122" i="1"/>
  <c r="AC121" i="1"/>
  <c r="AB121" i="1"/>
  <c r="AC120" i="1"/>
  <c r="AB120" i="1"/>
  <c r="AC119" i="1"/>
  <c r="AB119" i="1"/>
  <c r="AC118" i="1"/>
  <c r="AB118" i="1"/>
  <c r="AC117" i="1"/>
  <c r="AB117" i="1"/>
  <c r="AC116" i="1"/>
  <c r="AB116" i="1"/>
  <c r="AC115" i="1"/>
  <c r="AB115" i="1"/>
  <c r="AC114" i="1"/>
  <c r="AB114" i="1"/>
  <c r="AC113" i="1"/>
  <c r="AB113" i="1"/>
  <c r="AC112" i="1"/>
  <c r="AB112" i="1"/>
  <c r="AC111" i="1"/>
  <c r="AB111" i="1"/>
  <c r="AC110" i="1"/>
  <c r="AB110" i="1"/>
  <c r="AC109" i="1"/>
  <c r="AB109" i="1"/>
  <c r="AC108" i="1"/>
  <c r="AB108" i="1"/>
  <c r="AC107" i="1"/>
  <c r="AB107" i="1"/>
  <c r="AC106" i="1"/>
  <c r="AB106" i="1"/>
  <c r="AC105" i="1"/>
  <c r="AB105" i="1"/>
  <c r="AC104" i="1"/>
  <c r="AB104" i="1"/>
  <c r="AC103" i="1"/>
  <c r="AB103" i="1"/>
  <c r="AC102" i="1"/>
  <c r="AB102" i="1"/>
  <c r="AC101" i="1"/>
  <c r="AB101" i="1"/>
  <c r="AC100" i="1"/>
  <c r="AB100" i="1"/>
  <c r="AC99" i="1"/>
  <c r="AB99" i="1"/>
  <c r="AC98" i="1"/>
  <c r="AB98" i="1"/>
  <c r="AC97" i="1"/>
  <c r="AB97" i="1"/>
  <c r="AC96" i="1"/>
  <c r="AB96" i="1"/>
  <c r="AC95" i="1"/>
  <c r="AB95" i="1"/>
  <c r="AC94" i="1"/>
  <c r="AB94" i="1"/>
  <c r="AC93" i="1"/>
  <c r="AB93" i="1"/>
  <c r="AC92" i="1"/>
  <c r="AB92" i="1"/>
  <c r="AC91" i="1"/>
  <c r="AB91" i="1"/>
  <c r="AC90" i="1"/>
  <c r="AB90" i="1"/>
  <c r="AC89" i="1"/>
  <c r="AB89" i="1"/>
  <c r="AC88" i="1"/>
  <c r="AB88" i="1"/>
  <c r="AC87" i="1"/>
  <c r="AB87" i="1"/>
  <c r="AC86" i="1"/>
  <c r="AB86" i="1"/>
  <c r="AC85" i="1"/>
  <c r="AB85" i="1"/>
  <c r="AC84" i="1"/>
  <c r="AB84" i="1"/>
  <c r="AC83" i="1"/>
  <c r="AB83" i="1"/>
  <c r="AC82" i="1"/>
  <c r="AB82" i="1"/>
  <c r="AC81" i="1"/>
  <c r="AB81" i="1"/>
  <c r="AC80" i="1"/>
  <c r="AB80" i="1"/>
  <c r="AC79" i="1"/>
  <c r="AB79" i="1"/>
  <c r="AC78" i="1"/>
  <c r="AB78" i="1"/>
  <c r="AC77" i="1"/>
  <c r="AB77" i="1"/>
  <c r="AC76" i="1"/>
  <c r="AB76" i="1"/>
  <c r="AC75" i="1"/>
  <c r="AB75" i="1"/>
  <c r="AC74" i="1"/>
  <c r="AB74" i="1"/>
  <c r="AC73" i="1"/>
  <c r="AB73" i="1"/>
  <c r="AC72" i="1"/>
  <c r="AB72" i="1"/>
  <c r="AC71" i="1"/>
  <c r="AB71" i="1"/>
  <c r="AC70" i="1"/>
  <c r="AB70" i="1"/>
  <c r="AC69" i="1"/>
  <c r="AB69" i="1"/>
  <c r="AC68" i="1"/>
  <c r="AB68" i="1"/>
  <c r="AC67" i="1"/>
  <c r="AB67" i="1"/>
  <c r="AC66" i="1"/>
  <c r="AB66" i="1"/>
  <c r="AC65" i="1"/>
  <c r="AB65" i="1"/>
  <c r="AC64" i="1"/>
  <c r="AB64" i="1"/>
  <c r="AC63" i="1"/>
  <c r="AB63" i="1"/>
  <c r="AC62" i="1"/>
  <c r="AB62" i="1"/>
  <c r="AC61" i="1"/>
  <c r="AB61" i="1"/>
  <c r="AC60" i="1"/>
  <c r="AB60" i="1"/>
  <c r="AC59" i="1"/>
  <c r="AB59" i="1"/>
  <c r="AC58" i="1"/>
  <c r="AB58" i="1"/>
  <c r="AC57" i="1"/>
  <c r="AB57" i="1"/>
  <c r="AC56" i="1"/>
  <c r="AB56" i="1"/>
  <c r="AC55" i="1"/>
  <c r="AB55" i="1"/>
  <c r="AC54" i="1"/>
  <c r="AB54" i="1"/>
  <c r="AC53" i="1"/>
  <c r="AB53" i="1"/>
  <c r="AC52" i="1"/>
  <c r="AB52" i="1"/>
  <c r="AC51" i="1"/>
  <c r="AB51" i="1"/>
  <c r="AC50" i="1"/>
  <c r="AB50" i="1"/>
  <c r="AC49" i="1"/>
  <c r="AB49" i="1"/>
  <c r="AC48" i="1"/>
  <c r="AB48" i="1"/>
  <c r="AC47" i="1"/>
  <c r="AB47" i="1"/>
  <c r="AC46" i="1"/>
  <c r="AB46" i="1"/>
  <c r="AC45" i="1"/>
  <c r="AB45" i="1"/>
  <c r="AC44" i="1"/>
  <c r="AB44" i="1"/>
  <c r="AC43" i="1"/>
  <c r="AB43" i="1"/>
  <c r="AC42" i="1"/>
  <c r="AB42" i="1"/>
  <c r="AC41" i="1"/>
  <c r="AB41" i="1"/>
  <c r="AC40" i="1"/>
  <c r="AB40" i="1"/>
  <c r="AC39" i="1"/>
  <c r="AB39" i="1"/>
  <c r="AC38" i="1"/>
  <c r="AB38" i="1"/>
  <c r="AC37" i="1"/>
  <c r="AB37" i="1"/>
  <c r="AC36" i="1"/>
  <c r="AB36" i="1"/>
  <c r="AC35" i="1"/>
  <c r="AB35" i="1"/>
  <c r="AC34" i="1"/>
  <c r="AB34" i="1"/>
  <c r="AC33" i="1"/>
  <c r="AB33" i="1"/>
  <c r="AC32" i="1"/>
  <c r="AB32" i="1"/>
  <c r="AC31" i="1"/>
  <c r="AB31" i="1"/>
  <c r="AC30" i="1"/>
  <c r="AB30" i="1"/>
  <c r="AC29" i="1"/>
  <c r="AB29" i="1"/>
  <c r="AC28" i="1"/>
  <c r="AB28" i="1"/>
  <c r="AC27" i="1"/>
  <c r="AB27" i="1"/>
  <c r="AC26" i="1"/>
  <c r="AB26" i="1"/>
  <c r="AC25" i="1"/>
  <c r="AB25" i="1"/>
  <c r="AC24" i="1"/>
  <c r="AB24" i="1"/>
  <c r="AC23" i="1"/>
  <c r="AB23" i="1"/>
  <c r="AC22" i="1"/>
  <c r="AB22" i="1"/>
  <c r="AC21" i="1"/>
  <c r="AB21" i="1"/>
  <c r="AC20" i="1"/>
  <c r="AB20" i="1"/>
  <c r="AC19" i="1"/>
  <c r="AB19" i="1"/>
  <c r="AC18" i="1"/>
  <c r="AB18" i="1"/>
  <c r="AC17" i="1"/>
  <c r="AB17" i="1"/>
  <c r="AC16" i="1"/>
  <c r="AB16" i="1"/>
  <c r="AC15" i="1"/>
  <c r="AB15" i="1"/>
  <c r="AC14" i="1"/>
  <c r="AB14" i="1"/>
  <c r="AC13" i="1"/>
  <c r="AB13" i="1"/>
  <c r="AC12" i="1"/>
  <c r="AB12" i="1"/>
  <c r="AC11" i="1"/>
  <c r="AB11" i="1"/>
  <c r="AC10" i="1"/>
  <c r="AB10" i="1"/>
  <c r="AF10" i="1" l="1"/>
  <c r="AF12" i="1"/>
  <c r="AF14" i="1"/>
  <c r="AF16" i="1"/>
  <c r="AF18" i="1"/>
  <c r="AF20" i="1"/>
  <c r="AF22" i="1"/>
  <c r="AF24" i="1"/>
  <c r="AF26" i="1"/>
  <c r="AF28" i="1"/>
  <c r="AF30" i="1"/>
  <c r="AF32" i="1"/>
  <c r="AF34" i="1"/>
  <c r="AF36" i="1"/>
  <c r="AF38" i="1"/>
  <c r="AF40" i="1"/>
  <c r="AF42" i="1"/>
  <c r="AF44" i="1"/>
  <c r="AF46" i="1"/>
  <c r="AF48" i="1"/>
  <c r="AF50" i="1"/>
  <c r="AF52" i="1"/>
  <c r="AF54" i="1"/>
  <c r="AF56" i="1"/>
  <c r="AF58" i="1"/>
  <c r="AF60" i="1"/>
  <c r="AF62" i="1"/>
  <c r="AF64" i="1"/>
  <c r="AF66" i="1"/>
  <c r="AF68" i="1"/>
  <c r="AF70" i="1"/>
  <c r="AF72" i="1"/>
  <c r="AF74" i="1"/>
  <c r="AF76" i="1"/>
  <c r="AF78" i="1"/>
  <c r="AF80" i="1"/>
  <c r="AF82" i="1"/>
  <c r="AF84" i="1"/>
  <c r="AF86" i="1"/>
  <c r="AF88" i="1"/>
  <c r="AF90" i="1"/>
  <c r="AF92" i="1"/>
  <c r="AF94" i="1"/>
  <c r="AF96" i="1"/>
  <c r="AF98" i="1"/>
  <c r="AF100" i="1"/>
  <c r="AF102" i="1"/>
  <c r="AF104" i="1"/>
  <c r="AF106" i="1"/>
  <c r="AF108" i="1"/>
  <c r="AF110" i="1"/>
  <c r="AF112" i="1"/>
  <c r="AF114" i="1"/>
  <c r="AF116" i="1"/>
  <c r="AF118" i="1"/>
  <c r="AF120" i="1"/>
  <c r="AF122" i="1"/>
  <c r="AF124" i="1"/>
  <c r="AF126" i="1"/>
  <c r="AF128" i="1"/>
  <c r="AF130" i="1"/>
  <c r="AF132" i="1"/>
  <c r="AF134" i="1"/>
  <c r="AF136" i="1"/>
  <c r="AF138" i="1"/>
  <c r="AF140" i="1"/>
  <c r="AF142" i="1"/>
  <c r="AF144" i="1"/>
  <c r="AF146" i="1"/>
  <c r="AF148" i="1"/>
  <c r="AF150" i="1"/>
  <c r="AF152" i="1"/>
  <c r="AF154" i="1"/>
  <c r="AF156" i="1"/>
  <c r="AF158" i="1"/>
  <c r="AF160" i="1"/>
  <c r="AF162" i="1"/>
  <c r="AF164" i="1"/>
  <c r="AF11" i="1"/>
  <c r="AF13" i="1"/>
  <c r="AF15" i="1"/>
  <c r="AF17" i="1"/>
  <c r="AF19" i="1"/>
  <c r="AF21" i="1"/>
  <c r="AF23" i="1"/>
  <c r="AF25" i="1"/>
  <c r="AF27" i="1"/>
  <c r="AF29" i="1"/>
  <c r="AF31" i="1"/>
  <c r="AF33" i="1"/>
  <c r="AF35" i="1"/>
  <c r="AF37" i="1"/>
  <c r="AF39" i="1"/>
  <c r="AF41" i="1"/>
  <c r="AF43" i="1"/>
  <c r="AF45" i="1"/>
  <c r="AF47" i="1"/>
  <c r="AF49" i="1"/>
  <c r="AF51" i="1"/>
  <c r="AF53" i="1"/>
  <c r="AF55" i="1"/>
  <c r="AF57" i="1"/>
  <c r="AF59" i="1"/>
  <c r="AF61" i="1"/>
  <c r="AF63" i="1"/>
  <c r="AF65" i="1"/>
  <c r="AF67" i="1"/>
  <c r="AF69" i="1"/>
  <c r="AF71" i="1"/>
  <c r="AF73" i="1"/>
  <c r="AF75" i="1"/>
  <c r="AF77" i="1"/>
  <c r="AF79" i="1"/>
  <c r="AF81" i="1"/>
  <c r="AF83" i="1"/>
  <c r="AF85" i="1"/>
  <c r="AF87" i="1"/>
  <c r="AF89" i="1"/>
  <c r="AF91" i="1"/>
  <c r="AF93" i="1"/>
  <c r="AF95" i="1"/>
  <c r="AF97" i="1"/>
  <c r="AF99" i="1"/>
  <c r="AF101" i="1"/>
  <c r="AF103" i="1"/>
  <c r="AF105" i="1"/>
  <c r="AF107" i="1"/>
  <c r="AF109" i="1"/>
  <c r="AF111" i="1"/>
  <c r="AF113" i="1"/>
  <c r="AF115" i="1"/>
  <c r="AF117" i="1"/>
  <c r="AF119" i="1"/>
  <c r="AF121" i="1"/>
  <c r="AF123" i="1"/>
  <c r="AF125" i="1"/>
  <c r="AF127" i="1"/>
  <c r="AF129" i="1"/>
  <c r="AF131" i="1"/>
  <c r="AF133" i="1"/>
  <c r="AF135" i="1"/>
  <c r="AF137" i="1"/>
  <c r="AF139" i="1"/>
  <c r="AF141" i="1"/>
  <c r="AF143" i="1"/>
  <c r="AF145" i="1"/>
  <c r="AF147" i="1"/>
  <c r="AF149" i="1"/>
  <c r="AF151" i="1"/>
  <c r="AF153" i="1"/>
  <c r="AF155" i="1"/>
  <c r="AF157" i="1"/>
  <c r="AF159" i="1"/>
  <c r="AF161" i="1"/>
  <c r="AF163" i="1"/>
  <c r="AF165" i="1"/>
  <c r="H197" i="1" l="1"/>
  <c r="AC7" i="1" l="1"/>
  <c r="AC8" i="1"/>
  <c r="AC9" i="1"/>
  <c r="AC6" i="1"/>
  <c r="AB166" i="1" l="1"/>
  <c r="AB169" i="1"/>
  <c r="AB170" i="1"/>
  <c r="AB171" i="1"/>
  <c r="AB7" i="1"/>
  <c r="AB8" i="1"/>
  <c r="AB174" i="1"/>
  <c r="AB175" i="1"/>
  <c r="AB9" i="1"/>
  <c r="AB176" i="1"/>
  <c r="AB179" i="1"/>
  <c r="AB180" i="1"/>
  <c r="AB172" i="1"/>
  <c r="AB182" i="1"/>
  <c r="AB183" i="1"/>
  <c r="AB184" i="1"/>
  <c r="AB185" i="1"/>
  <c r="AB186" i="1"/>
  <c r="AB178" i="1"/>
  <c r="AB187" i="1"/>
  <c r="AB167" i="1"/>
  <c r="AB188" i="1"/>
  <c r="AB189" i="1"/>
  <c r="AB190" i="1"/>
  <c r="AB191" i="1"/>
  <c r="AB177" i="1"/>
  <c r="AB192" i="1"/>
  <c r="AB193" i="1"/>
  <c r="AB168" i="1"/>
  <c r="AB194" i="1"/>
  <c r="AB195" i="1"/>
  <c r="AB196" i="1"/>
  <c r="AB173" i="1"/>
  <c r="AB181" i="1"/>
  <c r="AF181" i="1" l="1"/>
  <c r="AF8" i="1"/>
  <c r="AF9" i="1"/>
  <c r="AF7" i="1"/>
  <c r="AF194" i="1"/>
  <c r="AF177" i="1"/>
  <c r="AF188" i="1"/>
  <c r="AF186" i="1"/>
  <c r="AF182" i="1"/>
  <c r="AF176" i="1"/>
  <c r="AF171" i="1"/>
  <c r="AF179" i="1"/>
  <c r="AF174" i="1"/>
  <c r="AF170" i="1"/>
  <c r="AF196" i="1"/>
  <c r="AF193" i="1"/>
  <c r="AF190" i="1"/>
  <c r="AF187" i="1"/>
  <c r="AF184" i="1"/>
  <c r="AF180" i="1"/>
  <c r="AF175" i="1"/>
  <c r="AF173" i="1"/>
  <c r="AF168" i="1"/>
  <c r="AF191" i="1"/>
  <c r="AF167" i="1"/>
  <c r="AF185" i="1"/>
  <c r="AF172" i="1"/>
  <c r="AF195" i="1"/>
  <c r="AF192" i="1"/>
  <c r="AF189" i="1"/>
  <c r="AF178" i="1"/>
  <c r="AF183" i="1"/>
  <c r="AF169" i="1"/>
  <c r="AF166" i="1"/>
  <c r="AB6" i="1" l="1"/>
  <c r="AF6" i="1" s="1"/>
  <c r="F4" i="1" l="1"/>
  <c r="I4" i="1" s="1"/>
  <c r="J4" i="1" s="1"/>
  <c r="M4" i="1" s="1"/>
  <c r="N4" i="1" l="1"/>
  <c r="Q4" i="1" s="1"/>
  <c r="R4" i="1" s="1"/>
  <c r="S18" i="1" l="1"/>
  <c r="AD18" i="1"/>
  <c r="S10" i="1"/>
  <c r="AD10" i="1"/>
  <c r="S119" i="1" l="1"/>
  <c r="AD119" i="1"/>
  <c r="S58" i="1"/>
  <c r="AD58" i="1"/>
  <c r="S135" i="1"/>
  <c r="AD135" i="1"/>
  <c r="S65" i="1"/>
  <c r="AD65" i="1"/>
  <c r="S126" i="1"/>
  <c r="AD126" i="1"/>
  <c r="S148" i="1"/>
  <c r="AD148" i="1"/>
  <c r="S44" i="1"/>
  <c r="AD44" i="1"/>
  <c r="S32" i="1"/>
  <c r="AD32" i="1"/>
  <c r="S85" i="1"/>
  <c r="AD85" i="1"/>
  <c r="S139" i="1"/>
  <c r="AD139" i="1"/>
  <c r="S161" i="1"/>
  <c r="AD161" i="1"/>
  <c r="S88" i="1"/>
  <c r="AD88" i="1"/>
  <c r="S150" i="1"/>
  <c r="AD150" i="1"/>
  <c r="S16" i="1"/>
  <c r="AD16" i="1"/>
  <c r="S115" i="1"/>
  <c r="AD115" i="1"/>
  <c r="S55" i="1"/>
  <c r="AD55" i="1"/>
  <c r="S71" i="1"/>
  <c r="AD71" i="1"/>
  <c r="S31" i="1"/>
  <c r="AD31" i="1"/>
  <c r="S165" i="1"/>
  <c r="AD165" i="1"/>
  <c r="S15" i="1"/>
  <c r="AD15" i="1"/>
  <c r="S75" i="1"/>
  <c r="AD75" i="1"/>
  <c r="S41" i="1"/>
  <c r="AD41" i="1"/>
  <c r="S78" i="1"/>
  <c r="AD78" i="1"/>
  <c r="S82" i="1"/>
  <c r="AD82" i="1"/>
  <c r="S137" i="1"/>
  <c r="AD137" i="1"/>
  <c r="S12" i="1"/>
  <c r="AD12" i="1"/>
  <c r="S144" i="1"/>
  <c r="AD144" i="1"/>
  <c r="S110" i="1"/>
  <c r="AD110" i="1"/>
  <c r="S20" i="1"/>
  <c r="AD20" i="1"/>
  <c r="S73" i="1"/>
  <c r="AD73" i="1"/>
  <c r="S22" i="1"/>
  <c r="AD22" i="1"/>
  <c r="S132" i="1"/>
  <c r="AD132" i="1"/>
  <c r="S155" i="1"/>
  <c r="AD155" i="1"/>
  <c r="S140" i="1"/>
  <c r="AD140" i="1"/>
  <c r="S106" i="1"/>
  <c r="AD106" i="1"/>
  <c r="S27" i="1"/>
  <c r="AD27" i="1"/>
  <c r="S92" i="1"/>
  <c r="AD92" i="1"/>
  <c r="S79" i="1"/>
  <c r="AD79" i="1"/>
  <c r="S56" i="1"/>
  <c r="AD56" i="1"/>
  <c r="S42" i="1"/>
  <c r="AD42" i="1"/>
  <c r="S70" i="1"/>
  <c r="AD70" i="1"/>
  <c r="S66" i="1"/>
  <c r="AD66" i="1"/>
  <c r="S28" i="1"/>
  <c r="AD28" i="1"/>
  <c r="S97" i="1"/>
  <c r="AD97" i="1"/>
  <c r="S96" i="1"/>
  <c r="AD96" i="1"/>
  <c r="S87" i="1"/>
  <c r="AD87" i="1"/>
  <c r="S127" i="1"/>
  <c r="AD127" i="1"/>
  <c r="S40" i="1"/>
  <c r="AD40" i="1"/>
  <c r="S118" i="1"/>
  <c r="AD118" i="1"/>
  <c r="S125" i="1"/>
  <c r="AD125" i="1"/>
  <c r="S13" i="1"/>
  <c r="AD13" i="1"/>
  <c r="S14" i="1"/>
  <c r="AD14" i="1"/>
  <c r="S19" i="1"/>
  <c r="AD19" i="1"/>
  <c r="S60" i="1"/>
  <c r="AD60" i="1"/>
  <c r="S17" i="1"/>
  <c r="AD17" i="1"/>
  <c r="S153" i="1"/>
  <c r="AD153" i="1"/>
  <c r="S74" i="1"/>
  <c r="AD74" i="1"/>
  <c r="S81" i="1"/>
  <c r="AD81" i="1"/>
  <c r="S72" i="1"/>
  <c r="AD72" i="1"/>
  <c r="S59" i="1"/>
  <c r="AD59" i="1"/>
  <c r="S157" i="1"/>
  <c r="AD157" i="1"/>
  <c r="S105" i="1"/>
  <c r="AD105" i="1"/>
  <c r="S109" i="1"/>
  <c r="AD109" i="1"/>
  <c r="S54" i="1"/>
  <c r="AD54" i="1"/>
  <c r="S101" i="1"/>
  <c r="AD101" i="1"/>
  <c r="S130" i="1"/>
  <c r="AD130" i="1"/>
  <c r="S156" i="1"/>
  <c r="AD156" i="1"/>
  <c r="S29" i="1"/>
  <c r="AD29" i="1"/>
  <c r="S34" i="1"/>
  <c r="AD34" i="1"/>
  <c r="S107" i="1"/>
  <c r="AD107" i="1"/>
  <c r="S164" i="1"/>
  <c r="AD164" i="1"/>
  <c r="S67" i="1"/>
  <c r="AD67" i="1"/>
  <c r="S143" i="1"/>
  <c r="AD143" i="1"/>
  <c r="S63" i="1"/>
  <c r="AD63" i="1"/>
  <c r="S152" i="1"/>
  <c r="AD152" i="1"/>
  <c r="S26" i="1"/>
  <c r="AD26" i="1"/>
  <c r="S89" i="1"/>
  <c r="AD89" i="1"/>
  <c r="S64" i="1"/>
  <c r="AD64" i="1"/>
  <c r="S25" i="1"/>
  <c r="AD25" i="1"/>
  <c r="S83" i="1"/>
  <c r="AD83" i="1"/>
  <c r="S51" i="1"/>
  <c r="AD51" i="1"/>
  <c r="S36" i="1"/>
  <c r="AD36" i="1"/>
  <c r="S102" i="1"/>
  <c r="AD102" i="1"/>
  <c r="S91" i="1"/>
  <c r="AD91" i="1"/>
  <c r="S95" i="1"/>
  <c r="AD95" i="1"/>
  <c r="S33" i="1"/>
  <c r="AD33" i="1"/>
  <c r="S133" i="1"/>
  <c r="AD133" i="1"/>
  <c r="S104" i="1"/>
  <c r="AD104" i="1"/>
  <c r="S84" i="1"/>
  <c r="AD84" i="1"/>
  <c r="S61" i="1"/>
  <c r="AD61" i="1"/>
  <c r="S151" i="1"/>
  <c r="AD151" i="1"/>
  <c r="S45" i="1"/>
  <c r="AD45" i="1"/>
  <c r="S50" i="1"/>
  <c r="AD50" i="1"/>
  <c r="S131" i="1"/>
  <c r="AD131" i="1"/>
  <c r="S142" i="1"/>
  <c r="AD142" i="1"/>
  <c r="S21" i="1"/>
  <c r="AD21" i="1"/>
  <c r="S57" i="1"/>
  <c r="AD57" i="1"/>
  <c r="S147" i="1"/>
  <c r="AD147" i="1"/>
  <c r="S145" i="1"/>
  <c r="AD145" i="1"/>
  <c r="S121" i="1"/>
  <c r="AD121" i="1"/>
  <c r="S77" i="1"/>
  <c r="AD77" i="1"/>
  <c r="S37" i="1"/>
  <c r="AD37" i="1"/>
  <c r="S163" i="1"/>
  <c r="AD163" i="1"/>
  <c r="S47" i="1"/>
  <c r="AD47" i="1"/>
  <c r="S48" i="1"/>
  <c r="AD48" i="1"/>
  <c r="S146" i="1"/>
  <c r="AD146" i="1"/>
  <c r="S23" i="1"/>
  <c r="AD23" i="1"/>
  <c r="S124" i="1"/>
  <c r="AD124" i="1"/>
  <c r="S122" i="1"/>
  <c r="AD122" i="1"/>
  <c r="S98" i="1"/>
  <c r="AD98" i="1"/>
  <c r="S53" i="1"/>
  <c r="AD53" i="1"/>
  <c r="S160" i="1"/>
  <c r="AD160" i="1"/>
  <c r="S39" i="1"/>
  <c r="AD39" i="1"/>
  <c r="S123" i="1"/>
  <c r="AD123" i="1"/>
  <c r="S112" i="1"/>
  <c r="AD112" i="1"/>
  <c r="S62" i="1"/>
  <c r="AD62" i="1"/>
  <c r="S158" i="1"/>
  <c r="AD158" i="1"/>
  <c r="S134" i="1"/>
  <c r="AD134" i="1"/>
  <c r="S108" i="1"/>
  <c r="AD108" i="1"/>
  <c r="S111" i="1"/>
  <c r="AD111" i="1"/>
  <c r="S149" i="1"/>
  <c r="AD149" i="1"/>
  <c r="S69" i="1"/>
  <c r="AD69" i="1"/>
  <c r="S38" i="1"/>
  <c r="AD38" i="1"/>
  <c r="S162" i="1"/>
  <c r="AD162" i="1"/>
  <c r="S35" i="1"/>
  <c r="AD35" i="1"/>
  <c r="S136" i="1"/>
  <c r="AD136" i="1"/>
  <c r="S94" i="1"/>
  <c r="AD94" i="1"/>
  <c r="S80" i="1"/>
  <c r="AD80" i="1"/>
  <c r="S52" i="1"/>
  <c r="AD52" i="1"/>
  <c r="S11" i="1"/>
  <c r="AD11" i="1"/>
  <c r="S103" i="1"/>
  <c r="AD103" i="1"/>
  <c r="S100" i="1"/>
  <c r="AD100" i="1"/>
  <c r="S99" i="1"/>
  <c r="AD99" i="1"/>
  <c r="S129" i="1"/>
  <c r="AD129" i="1"/>
  <c r="S114" i="1"/>
  <c r="AD114" i="1"/>
  <c r="S117" i="1"/>
  <c r="AD117" i="1"/>
  <c r="S43" i="1"/>
  <c r="AD43" i="1"/>
  <c r="S113" i="1"/>
  <c r="AD113" i="1"/>
  <c r="S49" i="1"/>
  <c r="AD49" i="1"/>
  <c r="S30" i="1"/>
  <c r="AD30" i="1"/>
  <c r="S159" i="1"/>
  <c r="AD159" i="1"/>
  <c r="S46" i="1"/>
  <c r="AD46" i="1"/>
  <c r="S128" i="1"/>
  <c r="AD128" i="1"/>
  <c r="S141" i="1"/>
  <c r="AD141" i="1"/>
  <c r="S90" i="1"/>
  <c r="AD90" i="1"/>
  <c r="S68" i="1"/>
  <c r="AD68" i="1"/>
  <c r="S93" i="1"/>
  <c r="AD93" i="1"/>
  <c r="S76" i="1"/>
  <c r="AD76" i="1"/>
  <c r="S138" i="1"/>
  <c r="AD138" i="1"/>
  <c r="S154" i="1"/>
  <c r="AD154" i="1"/>
  <c r="S116" i="1"/>
  <c r="AD116" i="1"/>
  <c r="S24" i="1"/>
  <c r="AD24" i="1"/>
  <c r="S86" i="1"/>
  <c r="AD86" i="1"/>
  <c r="S120" i="1"/>
  <c r="AD120" i="1"/>
  <c r="AE55" i="1" l="1"/>
  <c r="AE39" i="1"/>
  <c r="AE33" i="1"/>
  <c r="AE56" i="1"/>
  <c r="AE151" i="1"/>
  <c r="AE30" i="1"/>
  <c r="AE20" i="1"/>
  <c r="AE19" i="1"/>
  <c r="AE132" i="1"/>
  <c r="AE160" i="1"/>
  <c r="AE119" i="1"/>
  <c r="AE64" i="1"/>
  <c r="AE158" i="1"/>
  <c r="AE120" i="1"/>
  <c r="AE59" i="1"/>
  <c r="AE42" i="1"/>
  <c r="AE37" i="1"/>
  <c r="AE31" i="1"/>
  <c r="AE165" i="1"/>
  <c r="AE98" i="1"/>
  <c r="AE116" i="1"/>
  <c r="AE38" i="1"/>
  <c r="AE17" i="1"/>
  <c r="AE41" i="1"/>
  <c r="AE129" i="1"/>
  <c r="AE79" i="1"/>
  <c r="AE143" i="1"/>
  <c r="AE137" i="1"/>
  <c r="AE156" i="1"/>
  <c r="AE49" i="1"/>
  <c r="AE162" i="1"/>
  <c r="AE44" i="1"/>
  <c r="AE77" i="1"/>
  <c r="AE18" i="1"/>
  <c r="AE67" i="1"/>
  <c r="AE117" i="1"/>
  <c r="AE87" i="1"/>
  <c r="AE127" i="1"/>
  <c r="AE65" i="1"/>
  <c r="AE94" i="1"/>
  <c r="AE97" i="1"/>
  <c r="AE88" i="1"/>
  <c r="AE139" i="1"/>
  <c r="AE63" i="1"/>
  <c r="AE111" i="1"/>
  <c r="AE36" i="1"/>
  <c r="AE72" i="1"/>
  <c r="AE157" i="1"/>
  <c r="AE161" i="1"/>
  <c r="AE149" i="1"/>
  <c r="AE27" i="1"/>
  <c r="AE10" i="1"/>
  <c r="AE91" i="1"/>
  <c r="AE14" i="1"/>
  <c r="AE128" i="1"/>
  <c r="AE115" i="1"/>
  <c r="AE58" i="1"/>
  <c r="AE108" i="1"/>
  <c r="AE102" i="1"/>
  <c r="AE82" i="1"/>
  <c r="AE103" i="1"/>
  <c r="AE61" i="1"/>
  <c r="AE40" i="1"/>
  <c r="AE141" i="1"/>
  <c r="AE163" i="1"/>
  <c r="AE101" i="1"/>
  <c r="AE78" i="1"/>
  <c r="AE48" i="1"/>
  <c r="AE150" i="1"/>
  <c r="AE68" i="1"/>
  <c r="AE50" i="1"/>
  <c r="AE100" i="1"/>
  <c r="AE154" i="1"/>
  <c r="AE107" i="1"/>
  <c r="AE15" i="1" l="1"/>
  <c r="AE92" i="1"/>
  <c r="AE22" i="1"/>
  <c r="AE51" i="1"/>
  <c r="AE113" i="1"/>
  <c r="AE11" i="1"/>
  <c r="AE118" i="1"/>
  <c r="AE84" i="1"/>
  <c r="AE12" i="1"/>
  <c r="AE16" i="1"/>
  <c r="AE89" i="1"/>
  <c r="AE122" i="1"/>
  <c r="AE46" i="1"/>
  <c r="AE148" i="1"/>
  <c r="AE75" i="1"/>
  <c r="AE62" i="1"/>
  <c r="AE96" i="1"/>
  <c r="AE13" i="1"/>
  <c r="AE90" i="1"/>
  <c r="AE142" i="1"/>
  <c r="AE93" i="1"/>
  <c r="AE136" i="1"/>
  <c r="AE21" i="1"/>
  <c r="AE106" i="1"/>
  <c r="AE159" i="1"/>
  <c r="AE124" i="1"/>
  <c r="AE76" i="1"/>
  <c r="AE29" i="1"/>
  <c r="AE85" i="1"/>
  <c r="AE130" i="1"/>
  <c r="AE74" i="1"/>
  <c r="AE80" i="1"/>
  <c r="AE52" i="1"/>
  <c r="AE144" i="1"/>
  <c r="AE45" i="1"/>
  <c r="AE153" i="1"/>
  <c r="AE57" i="1"/>
  <c r="AE146" i="1"/>
  <c r="AE70" i="1"/>
  <c r="AE110" i="1"/>
  <c r="AE60" i="1"/>
  <c r="AE95" i="1"/>
  <c r="AE99" i="1"/>
  <c r="AE134" i="1"/>
  <c r="AE86" i="1"/>
  <c r="AE138" i="1"/>
  <c r="AE145" i="1"/>
  <c r="AE164" i="1"/>
  <c r="AE32" i="1"/>
  <c r="AE35" i="1"/>
  <c r="AE140" i="1"/>
  <c r="AE147" i="1"/>
  <c r="AE155" i="1"/>
  <c r="AE126" i="1"/>
  <c r="AE53" i="1"/>
  <c r="AE24" i="1"/>
  <c r="AE26" i="1"/>
  <c r="AE123" i="1"/>
  <c r="AE135" i="1"/>
  <c r="AE47" i="1"/>
  <c r="AE121" i="1"/>
  <c r="AE43" i="1"/>
  <c r="AE131" i="1"/>
  <c r="AE125" i="1"/>
  <c r="AE105" i="1"/>
  <c r="AE25" i="1"/>
  <c r="AE66" i="1"/>
  <c r="AE114" i="1"/>
  <c r="AE71" i="1"/>
  <c r="AE23" i="1"/>
  <c r="AE81" i="1"/>
  <c r="AE34" i="1"/>
  <c r="AE73" i="1"/>
  <c r="AE133" i="1"/>
  <c r="AE69" i="1"/>
  <c r="AE83" i="1"/>
  <c r="AE109" i="1"/>
  <c r="AE152" i="1"/>
  <c r="AE28" i="1"/>
  <c r="AE112" i="1"/>
  <c r="AE54" i="1"/>
  <c r="AE104" i="1"/>
  <c r="S171" i="1" l="1"/>
  <c r="AD171" i="1"/>
  <c r="S8" i="1"/>
  <c r="AD8" i="1"/>
  <c r="S6" i="1"/>
  <c r="AD6" i="1"/>
  <c r="S188" i="1" l="1"/>
  <c r="AD188" i="1"/>
  <c r="S7" i="1"/>
  <c r="AD7" i="1"/>
  <c r="S192" i="1"/>
  <c r="AD192" i="1"/>
  <c r="S191" i="1"/>
  <c r="AD191" i="1"/>
  <c r="S177" i="1"/>
  <c r="AD177" i="1"/>
  <c r="S185" i="1"/>
  <c r="AD185" i="1"/>
  <c r="S187" i="1"/>
  <c r="AD187" i="1"/>
  <c r="S194" i="1"/>
  <c r="AD194" i="1"/>
  <c r="S168" i="1"/>
  <c r="AD168" i="1"/>
  <c r="S174" i="1"/>
  <c r="AD174" i="1"/>
  <c r="S169" i="1"/>
  <c r="AD169" i="1"/>
  <c r="S175" i="1"/>
  <c r="AD175" i="1"/>
  <c r="S182" i="1"/>
  <c r="AD182" i="1"/>
  <c r="S9" i="1"/>
  <c r="AD9" i="1"/>
  <c r="S181" i="1"/>
  <c r="AD181" i="1"/>
  <c r="S173" i="1"/>
  <c r="AD173" i="1"/>
  <c r="S180" i="1"/>
  <c r="AD180" i="1"/>
  <c r="S183" i="1"/>
  <c r="AD183" i="1"/>
  <c r="S189" i="1"/>
  <c r="AD189" i="1"/>
  <c r="S170" i="1"/>
  <c r="AD170" i="1"/>
  <c r="S166" i="1"/>
  <c r="AD166" i="1"/>
  <c r="S167" i="1"/>
  <c r="AD167" i="1"/>
  <c r="S196" i="1"/>
  <c r="AD196" i="1"/>
  <c r="S193" i="1"/>
  <c r="AD193" i="1"/>
  <c r="S195" i="1"/>
  <c r="AD195" i="1"/>
  <c r="S186" i="1"/>
  <c r="AD186" i="1"/>
  <c r="S176" i="1"/>
  <c r="AD176" i="1"/>
  <c r="S190" i="1"/>
  <c r="AD190" i="1"/>
  <c r="S184" i="1"/>
  <c r="AD184" i="1"/>
  <c r="S178" i="1"/>
  <c r="AD178" i="1"/>
  <c r="S172" i="1"/>
  <c r="AD172" i="1"/>
  <c r="S179" i="1"/>
  <c r="AD179" i="1"/>
  <c r="R197" i="1"/>
  <c r="S197" i="1" l="1"/>
  <c r="AE181" i="1"/>
  <c r="AE173" i="1" l="1"/>
  <c r="AE182" i="1" l="1"/>
  <c r="AE194" i="1" l="1"/>
  <c r="AE193" i="1"/>
  <c r="AE190" i="1"/>
  <c r="AE174" i="1"/>
  <c r="AE167" i="1"/>
  <c r="AE185" i="1"/>
  <c r="AE171" i="1"/>
  <c r="AE178" i="1"/>
  <c r="AE168" i="1"/>
  <c r="AE175" i="1"/>
  <c r="AE189" i="1"/>
  <c r="AE169" i="1"/>
  <c r="AE166" i="1"/>
  <c r="AE184" i="1" l="1"/>
  <c r="AE9" i="1"/>
  <c r="AE176" i="1" l="1"/>
  <c r="AE180" i="1"/>
  <c r="AE183" i="1"/>
  <c r="AE172" i="1"/>
  <c r="AE170" i="1"/>
  <c r="AE191" i="1"/>
  <c r="AE192" i="1"/>
  <c r="AE6" i="1" l="1"/>
  <c r="AE179" i="1" l="1"/>
  <c r="AE7" i="1" l="1"/>
  <c r="AE186" i="1" l="1"/>
  <c r="AE195" i="1"/>
  <c r="AE177" i="1" l="1"/>
  <c r="AE188" i="1"/>
  <c r="AE8" i="1" l="1"/>
  <c r="AE196" i="1" l="1"/>
  <c r="AE187" i="1" l="1"/>
  <c r="Q197" i="1" l="1"/>
  <c r="AA100" i="1" l="1"/>
  <c r="O100" i="1"/>
  <c r="U100" i="1"/>
  <c r="T100" i="1"/>
  <c r="AA77" i="1"/>
  <c r="O77" i="1"/>
  <c r="U77" i="1"/>
  <c r="T77" i="1"/>
  <c r="AA17" i="1"/>
  <c r="U17" i="1"/>
  <c r="O17" i="1"/>
  <c r="T17" i="1"/>
  <c r="U63" i="1"/>
  <c r="T63" i="1"/>
  <c r="O63" i="1"/>
  <c r="AA63" i="1"/>
  <c r="U98" i="1"/>
  <c r="O98" i="1"/>
  <c r="AA98" i="1"/>
  <c r="T98" i="1"/>
  <c r="U157" i="1"/>
  <c r="T157" i="1"/>
  <c r="AA157" i="1"/>
  <c r="O157" i="1"/>
  <c r="U31" i="1"/>
  <c r="O31" i="1"/>
  <c r="T31" i="1"/>
  <c r="AA31" i="1"/>
  <c r="U120" i="1"/>
  <c r="AA120" i="1"/>
  <c r="O120" i="1"/>
  <c r="T120" i="1"/>
  <c r="U111" i="1"/>
  <c r="O111" i="1"/>
  <c r="AA111" i="1"/>
  <c r="T111" i="1"/>
  <c r="O39" i="1"/>
  <c r="U39" i="1"/>
  <c r="AA39" i="1"/>
  <c r="T39" i="1"/>
  <c r="O14" i="1"/>
  <c r="U14" i="1"/>
  <c r="T14" i="1"/>
  <c r="AA14" i="1"/>
  <c r="U102" i="1"/>
  <c r="O102" i="1"/>
  <c r="AA102" i="1"/>
  <c r="T102" i="1"/>
  <c r="T41" i="1"/>
  <c r="U41" i="1"/>
  <c r="O41" i="1"/>
  <c r="AA41" i="1"/>
  <c r="U154" i="1"/>
  <c r="O154" i="1"/>
  <c r="AA154" i="1"/>
  <c r="T154" i="1"/>
  <c r="AA18" i="1"/>
  <c r="U18" i="1"/>
  <c r="T18" i="1"/>
  <c r="O18" i="1"/>
  <c r="T49" i="1"/>
  <c r="AA49" i="1"/>
  <c r="O49" i="1"/>
  <c r="U49" i="1"/>
  <c r="U141" i="1"/>
  <c r="T141" i="1"/>
  <c r="AA141" i="1"/>
  <c r="O141" i="1"/>
  <c r="U103" i="1"/>
  <c r="O103" i="1"/>
  <c r="AA103" i="1"/>
  <c r="T103" i="1"/>
  <c r="AA119" i="1"/>
  <c r="O119" i="1"/>
  <c r="U119" i="1"/>
  <c r="T119" i="1"/>
  <c r="U94" i="1"/>
  <c r="AA94" i="1"/>
  <c r="T94" i="1"/>
  <c r="O94" i="1"/>
  <c r="AA58" i="1"/>
  <c r="T58" i="1"/>
  <c r="O58" i="1"/>
  <c r="U58" i="1"/>
  <c r="AA162" i="1"/>
  <c r="O162" i="1"/>
  <c r="U162" i="1"/>
  <c r="T162" i="1"/>
  <c r="O56" i="1"/>
  <c r="U56" i="1"/>
  <c r="AA56" i="1"/>
  <c r="T56" i="1"/>
  <c r="O42" i="1"/>
  <c r="U42" i="1"/>
  <c r="AA42" i="1"/>
  <c r="T42" i="1"/>
  <c r="U97" i="1"/>
  <c r="AA97" i="1"/>
  <c r="O97" i="1"/>
  <c r="T97" i="1"/>
  <c r="AA87" i="1"/>
  <c r="U87" i="1"/>
  <c r="T87" i="1"/>
  <c r="O87" i="1"/>
  <c r="O67" i="1"/>
  <c r="U67" i="1"/>
  <c r="T67" i="1"/>
  <c r="AA67" i="1"/>
  <c r="T78" i="1"/>
  <c r="AA78" i="1"/>
  <c r="U78" i="1"/>
  <c r="O78" i="1"/>
  <c r="AA27" i="1"/>
  <c r="O27" i="1"/>
  <c r="T27" i="1"/>
  <c r="U27" i="1"/>
  <c r="O48" i="1"/>
  <c r="U48" i="1"/>
  <c r="AA48" i="1"/>
  <c r="T48" i="1"/>
  <c r="U137" i="1"/>
  <c r="O137" i="1"/>
  <c r="AA137" i="1"/>
  <c r="T137" i="1"/>
  <c r="T40" i="1"/>
  <c r="O40" i="1"/>
  <c r="U40" i="1"/>
  <c r="AA40" i="1"/>
  <c r="AA143" i="1"/>
  <c r="O143" i="1"/>
  <c r="U143" i="1"/>
  <c r="T143" i="1"/>
  <c r="AA128" i="1"/>
  <c r="O128" i="1"/>
  <c r="U128" i="1"/>
  <c r="T128" i="1"/>
  <c r="AA55" i="1"/>
  <c r="O55" i="1"/>
  <c r="T55" i="1"/>
  <c r="U55" i="1"/>
  <c r="T38" i="1"/>
  <c r="U38" i="1"/>
  <c r="O38" i="1"/>
  <c r="AA38" i="1"/>
  <c r="T30" i="1"/>
  <c r="O30" i="1"/>
  <c r="AA30" i="1"/>
  <c r="U30" i="1"/>
  <c r="U44" i="1"/>
  <c r="O44" i="1"/>
  <c r="T44" i="1"/>
  <c r="AA44" i="1"/>
  <c r="T36" i="1"/>
  <c r="U36" i="1"/>
  <c r="AA36" i="1"/>
  <c r="O36" i="1"/>
  <c r="U61" i="1"/>
  <c r="AA61" i="1"/>
  <c r="T61" i="1"/>
  <c r="O61" i="1"/>
  <c r="U151" i="1"/>
  <c r="AA151" i="1"/>
  <c r="O151" i="1"/>
  <c r="T151" i="1"/>
  <c r="T64" i="1"/>
  <c r="U64" i="1"/>
  <c r="AA64" i="1"/>
  <c r="O64" i="1"/>
  <c r="AA79" i="1"/>
  <c r="T79" i="1"/>
  <c r="U79" i="1"/>
  <c r="O79" i="1"/>
  <c r="AA37" i="1"/>
  <c r="U37" i="1"/>
  <c r="O37" i="1"/>
  <c r="T37" i="1"/>
  <c r="U116" i="1"/>
  <c r="T116" i="1"/>
  <c r="AA116" i="1"/>
  <c r="O116" i="1"/>
  <c r="T82" i="1"/>
  <c r="U82" i="1"/>
  <c r="AA82" i="1"/>
  <c r="O82" i="1"/>
  <c r="U160" i="1"/>
  <c r="T160" i="1"/>
  <c r="AA160" i="1"/>
  <c r="O160" i="1"/>
  <c r="AA129" i="1"/>
  <c r="O129" i="1"/>
  <c r="U129" i="1"/>
  <c r="T129" i="1"/>
  <c r="T161" i="1"/>
  <c r="AA161" i="1"/>
  <c r="U161" i="1"/>
  <c r="O161" i="1"/>
  <c r="U117" i="1"/>
  <c r="T117" i="1"/>
  <c r="AA117" i="1"/>
  <c r="O117" i="1"/>
  <c r="T91" i="1"/>
  <c r="O91" i="1"/>
  <c r="U91" i="1"/>
  <c r="AA91" i="1"/>
  <c r="AA139" i="1"/>
  <c r="U139" i="1"/>
  <c r="O139" i="1"/>
  <c r="T139" i="1"/>
  <c r="O50" i="1"/>
  <c r="AA50" i="1"/>
  <c r="T50" i="1"/>
  <c r="U50" i="1"/>
  <c r="AA165" i="1"/>
  <c r="O165" i="1"/>
  <c r="U165" i="1"/>
  <c r="T165" i="1"/>
  <c r="T65" i="1"/>
  <c r="O65" i="1"/>
  <c r="U65" i="1"/>
  <c r="AA65" i="1"/>
  <c r="T20" i="1"/>
  <c r="U20" i="1"/>
  <c r="O20" i="1"/>
  <c r="AA20" i="1"/>
  <c r="AA101" i="1"/>
  <c r="O101" i="1"/>
  <c r="U101" i="1"/>
  <c r="T101" i="1"/>
  <c r="AA150" i="1"/>
  <c r="O150" i="1"/>
  <c r="U150" i="1"/>
  <c r="T150" i="1"/>
  <c r="T158" i="1"/>
  <c r="O158" i="1"/>
  <c r="U158" i="1"/>
  <c r="AA158" i="1"/>
  <c r="U132" i="1"/>
  <c r="O132" i="1"/>
  <c r="T132" i="1"/>
  <c r="AA132" i="1"/>
  <c r="O33" i="1"/>
  <c r="U33" i="1"/>
  <c r="AA33" i="1"/>
  <c r="T33" i="1"/>
  <c r="O19" i="1"/>
  <c r="AA19" i="1"/>
  <c r="T19" i="1"/>
  <c r="U19" i="1"/>
  <c r="T127" i="1"/>
  <c r="O127" i="1"/>
  <c r="U127" i="1"/>
  <c r="AA127" i="1"/>
  <c r="U163" i="1"/>
  <c r="T163" i="1"/>
  <c r="O163" i="1"/>
  <c r="AA163" i="1"/>
  <c r="U115" i="1"/>
  <c r="O115" i="1"/>
  <c r="AA115" i="1"/>
  <c r="T115" i="1"/>
  <c r="U149" i="1"/>
  <c r="O149" i="1"/>
  <c r="AA149" i="1"/>
  <c r="T149" i="1"/>
  <c r="AA107" i="1"/>
  <c r="O107" i="1"/>
  <c r="U107" i="1"/>
  <c r="T107" i="1"/>
  <c r="AA72" i="1"/>
  <c r="U72" i="1"/>
  <c r="T72" i="1"/>
  <c r="O72" i="1"/>
  <c r="T88" i="1"/>
  <c r="U88" i="1"/>
  <c r="AA88" i="1"/>
  <c r="O88" i="1"/>
  <c r="AA68" i="1"/>
  <c r="U68" i="1"/>
  <c r="T68" i="1"/>
  <c r="O68" i="1"/>
  <c r="AA59" i="1"/>
  <c r="T59" i="1"/>
  <c r="U59" i="1"/>
  <c r="O59" i="1"/>
  <c r="AA108" i="1"/>
  <c r="O108" i="1"/>
  <c r="U108" i="1"/>
  <c r="T108" i="1"/>
  <c r="AA156" i="1"/>
  <c r="U156" i="1"/>
  <c r="O156" i="1"/>
  <c r="T156" i="1"/>
  <c r="X59" i="1" l="1"/>
  <c r="W59" i="1"/>
  <c r="W117" i="1"/>
  <c r="X117" i="1"/>
  <c r="X82" i="1"/>
  <c r="W82" i="1"/>
  <c r="X64" i="1"/>
  <c r="W64" i="1"/>
  <c r="W36" i="1"/>
  <c r="X36" i="1"/>
  <c r="X87" i="1"/>
  <c r="W87" i="1"/>
  <c r="X94" i="1"/>
  <c r="W94" i="1"/>
  <c r="W141" i="1"/>
  <c r="X141" i="1"/>
  <c r="W18" i="1"/>
  <c r="X18" i="1"/>
  <c r="W157" i="1"/>
  <c r="X157" i="1"/>
  <c r="W156" i="1"/>
  <c r="X156" i="1"/>
  <c r="X37" i="1"/>
  <c r="W37" i="1"/>
  <c r="W38" i="1"/>
  <c r="X38" i="1"/>
  <c r="X97" i="1"/>
  <c r="W97" i="1"/>
  <c r="X108" i="1"/>
  <c r="W108" i="1"/>
  <c r="X107" i="1"/>
  <c r="W107" i="1"/>
  <c r="W149" i="1"/>
  <c r="X149" i="1"/>
  <c r="W115" i="1"/>
  <c r="X115" i="1"/>
  <c r="X127" i="1"/>
  <c r="W127" i="1"/>
  <c r="X132" i="1"/>
  <c r="W132" i="1"/>
  <c r="W158" i="1"/>
  <c r="X158" i="1"/>
  <c r="W150" i="1"/>
  <c r="X150" i="1"/>
  <c r="W101" i="1"/>
  <c r="X101" i="1"/>
  <c r="W65" i="1"/>
  <c r="X65" i="1"/>
  <c r="W165" i="1"/>
  <c r="X165" i="1"/>
  <c r="X91" i="1"/>
  <c r="W91" i="1"/>
  <c r="W129" i="1"/>
  <c r="X129" i="1"/>
  <c r="X44" i="1"/>
  <c r="W44" i="1"/>
  <c r="X30" i="1"/>
  <c r="W30" i="1"/>
  <c r="X55" i="1"/>
  <c r="W55" i="1"/>
  <c r="X128" i="1"/>
  <c r="W128" i="1"/>
  <c r="W143" i="1"/>
  <c r="X143" i="1"/>
  <c r="W40" i="1"/>
  <c r="X40" i="1"/>
  <c r="W137" i="1"/>
  <c r="X137" i="1"/>
  <c r="W27" i="1"/>
  <c r="X27" i="1"/>
  <c r="W162" i="1"/>
  <c r="X162" i="1"/>
  <c r="W119" i="1"/>
  <c r="X119" i="1"/>
  <c r="X103" i="1"/>
  <c r="W103" i="1"/>
  <c r="X154" i="1"/>
  <c r="W154" i="1"/>
  <c r="W102" i="1"/>
  <c r="X102" i="1"/>
  <c r="W111" i="1"/>
  <c r="X111" i="1"/>
  <c r="W31" i="1"/>
  <c r="X31" i="1"/>
  <c r="W98" i="1"/>
  <c r="X98" i="1"/>
  <c r="X77" i="1"/>
  <c r="W77" i="1"/>
  <c r="X100" i="1"/>
  <c r="W100" i="1"/>
  <c r="X68" i="1"/>
  <c r="W68" i="1"/>
  <c r="W88" i="1"/>
  <c r="X88" i="1"/>
  <c r="X72" i="1"/>
  <c r="W72" i="1"/>
  <c r="X161" i="1"/>
  <c r="W161" i="1"/>
  <c r="W160" i="1"/>
  <c r="X160" i="1"/>
  <c r="W116" i="1"/>
  <c r="X116" i="1"/>
  <c r="X79" i="1"/>
  <c r="W79" i="1"/>
  <c r="X61" i="1"/>
  <c r="W61" i="1"/>
  <c r="W78" i="1"/>
  <c r="X78" i="1"/>
  <c r="X163" i="1"/>
  <c r="W163" i="1"/>
  <c r="X20" i="1"/>
  <c r="W20" i="1"/>
  <c r="X139" i="1"/>
  <c r="W139" i="1"/>
  <c r="X151" i="1"/>
  <c r="W151" i="1"/>
  <c r="X58" i="1"/>
  <c r="W58" i="1"/>
  <c r="X49" i="1"/>
  <c r="W49" i="1"/>
  <c r="W41" i="1"/>
  <c r="X41" i="1"/>
  <c r="X120" i="1"/>
  <c r="W120" i="1"/>
  <c r="X63" i="1"/>
  <c r="W63" i="1"/>
  <c r="W17" i="1"/>
  <c r="X17" i="1"/>
  <c r="X19" i="1"/>
  <c r="W19" i="1"/>
  <c r="W33" i="1"/>
  <c r="X33" i="1"/>
  <c r="X50" i="1"/>
  <c r="W50" i="1"/>
  <c r="X48" i="1"/>
  <c r="W48" i="1"/>
  <c r="W67" i="1"/>
  <c r="X67" i="1"/>
  <c r="W42" i="1"/>
  <c r="X42" i="1"/>
  <c r="W56" i="1"/>
  <c r="X56" i="1"/>
  <c r="W14" i="1"/>
  <c r="X14" i="1"/>
  <c r="X39" i="1"/>
  <c r="W39" i="1"/>
  <c r="T181" i="1" l="1"/>
  <c r="AA181" i="1"/>
  <c r="O181" i="1"/>
  <c r="U181" i="1"/>
  <c r="AA6" i="1" l="1"/>
  <c r="U6" i="1"/>
  <c r="T6" i="1"/>
  <c r="O6" i="1"/>
  <c r="O175" i="1"/>
  <c r="U175" i="1"/>
  <c r="T175" i="1"/>
  <c r="AA175" i="1"/>
  <c r="T177" i="1"/>
  <c r="O177" i="1"/>
  <c r="U177" i="1"/>
  <c r="AA177" i="1"/>
  <c r="AA169" i="1"/>
  <c r="U169" i="1"/>
  <c r="T169" i="1"/>
  <c r="O169" i="1"/>
  <c r="T187" i="1"/>
  <c r="AA187" i="1"/>
  <c r="O187" i="1"/>
  <c r="U187" i="1"/>
  <c r="O178" i="1"/>
  <c r="AA178" i="1"/>
  <c r="U178" i="1"/>
  <c r="T178" i="1"/>
  <c r="U170" i="1"/>
  <c r="AA170" i="1"/>
  <c r="T170" i="1"/>
  <c r="O170" i="1"/>
  <c r="U172" i="1"/>
  <c r="T172" i="1"/>
  <c r="O172" i="1"/>
  <c r="AA172" i="1"/>
  <c r="T168" i="1"/>
  <c r="O168" i="1"/>
  <c r="U168" i="1"/>
  <c r="AA168" i="1"/>
  <c r="T179" i="1"/>
  <c r="AA179" i="1"/>
  <c r="O179" i="1"/>
  <c r="U179" i="1"/>
  <c r="T191" i="1"/>
  <c r="AA191" i="1"/>
  <c r="O191" i="1"/>
  <c r="U191" i="1"/>
  <c r="O185" i="1"/>
  <c r="U185" i="1"/>
  <c r="T185" i="1"/>
  <c r="AA185" i="1"/>
  <c r="T188" i="1"/>
  <c r="U188" i="1"/>
  <c r="AA188" i="1"/>
  <c r="O188" i="1"/>
  <c r="U176" i="1"/>
  <c r="AA176" i="1"/>
  <c r="T176" i="1"/>
  <c r="O176" i="1"/>
  <c r="U189" i="1"/>
  <c r="T189" i="1"/>
  <c r="AA189" i="1"/>
  <c r="O189" i="1"/>
  <c r="U186" i="1"/>
  <c r="AA186" i="1"/>
  <c r="O186" i="1"/>
  <c r="T186" i="1"/>
  <c r="O182" i="1"/>
  <c r="U182" i="1"/>
  <c r="AA182" i="1"/>
  <c r="T182" i="1"/>
  <c r="U167" i="1"/>
  <c r="T167" i="1"/>
  <c r="AA167" i="1"/>
  <c r="O167" i="1"/>
  <c r="AA180" i="1"/>
  <c r="T180" i="1"/>
  <c r="O180" i="1"/>
  <c r="U180" i="1"/>
  <c r="T173" i="1"/>
  <c r="U173" i="1"/>
  <c r="AA173" i="1"/>
  <c r="O173" i="1"/>
  <c r="X181" i="1"/>
  <c r="W181" i="1"/>
  <c r="W180" i="1" l="1"/>
  <c r="X180" i="1"/>
  <c r="X186" i="1"/>
  <c r="W186" i="1"/>
  <c r="X191" i="1"/>
  <c r="W191" i="1"/>
  <c r="X179" i="1"/>
  <c r="W179" i="1"/>
  <c r="X172" i="1"/>
  <c r="W172" i="1"/>
  <c r="W187" i="1"/>
  <c r="X187" i="1"/>
  <c r="X6" i="1"/>
  <c r="W6" i="1"/>
  <c r="AA9" i="1"/>
  <c r="O9" i="1"/>
  <c r="U9" i="1"/>
  <c r="T9" i="1"/>
  <c r="X168" i="1"/>
  <c r="W168" i="1"/>
  <c r="X177" i="1"/>
  <c r="W177" i="1"/>
  <c r="X182" i="1"/>
  <c r="W182" i="1"/>
  <c r="W185" i="1"/>
  <c r="X185" i="1"/>
  <c r="X178" i="1"/>
  <c r="W178" i="1"/>
  <c r="W175" i="1"/>
  <c r="X175" i="1"/>
  <c r="AA8" i="1"/>
  <c r="T8" i="1"/>
  <c r="O8" i="1"/>
  <c r="U8" i="1"/>
  <c r="X173" i="1"/>
  <c r="W173" i="1"/>
  <c r="W167" i="1"/>
  <c r="X167" i="1"/>
  <c r="W189" i="1"/>
  <c r="X189" i="1"/>
  <c r="W176" i="1"/>
  <c r="X176" i="1"/>
  <c r="W188" i="1"/>
  <c r="X188" i="1"/>
  <c r="W170" i="1"/>
  <c r="X170" i="1"/>
  <c r="W169" i="1"/>
  <c r="X169" i="1"/>
  <c r="W8" i="1" l="1"/>
  <c r="X8" i="1"/>
  <c r="X9" i="1"/>
  <c r="W9" i="1"/>
  <c r="AA7" i="1"/>
  <c r="O7" i="1"/>
  <c r="U7" i="1"/>
  <c r="T7" i="1"/>
  <c r="X7" i="1" l="1"/>
  <c r="W7" i="1"/>
  <c r="AA183" i="1" l="1"/>
  <c r="O183" i="1"/>
  <c r="U183" i="1"/>
  <c r="T183" i="1"/>
  <c r="T166" i="1"/>
  <c r="U166" i="1"/>
  <c r="O166" i="1"/>
  <c r="AA166" i="1"/>
  <c r="AA174" i="1"/>
  <c r="T174" i="1"/>
  <c r="U174" i="1"/>
  <c r="O174" i="1"/>
  <c r="U196" i="1"/>
  <c r="AA196" i="1"/>
  <c r="O196" i="1"/>
  <c r="T196" i="1"/>
  <c r="AA195" i="1"/>
  <c r="O195" i="1"/>
  <c r="U195" i="1"/>
  <c r="T195" i="1"/>
  <c r="X195" i="1" l="1"/>
  <c r="W195" i="1"/>
  <c r="X183" i="1"/>
  <c r="W183" i="1"/>
  <c r="X174" i="1"/>
  <c r="W174" i="1"/>
  <c r="W196" i="1"/>
  <c r="X196" i="1"/>
  <c r="X166" i="1"/>
  <c r="W166" i="1"/>
  <c r="U184" i="1" l="1"/>
  <c r="T184" i="1"/>
  <c r="O184" i="1"/>
  <c r="AA184" i="1"/>
  <c r="U190" i="1"/>
  <c r="T190" i="1"/>
  <c r="O190" i="1"/>
  <c r="AA190" i="1"/>
  <c r="T194" i="1"/>
  <c r="O194" i="1"/>
  <c r="U194" i="1"/>
  <c r="AA194" i="1"/>
  <c r="T192" i="1"/>
  <c r="O192" i="1"/>
  <c r="U192" i="1"/>
  <c r="AA192" i="1"/>
  <c r="O193" i="1"/>
  <c r="U193" i="1"/>
  <c r="T193" i="1"/>
  <c r="AA193" i="1"/>
  <c r="W194" i="1" l="1"/>
  <c r="X194" i="1"/>
  <c r="X193" i="1"/>
  <c r="W193" i="1"/>
  <c r="X184" i="1"/>
  <c r="W184" i="1"/>
  <c r="X192" i="1"/>
  <c r="W192" i="1"/>
  <c r="O171" i="1"/>
  <c r="U171" i="1"/>
  <c r="AA171" i="1"/>
  <c r="T171" i="1"/>
  <c r="W190" i="1"/>
  <c r="X190" i="1"/>
  <c r="W171" i="1" l="1"/>
  <c r="X171" i="1"/>
  <c r="O69" i="1" l="1"/>
  <c r="AA69" i="1"/>
  <c r="U69" i="1"/>
  <c r="T69" i="1"/>
  <c r="U29" i="1"/>
  <c r="T29" i="1"/>
  <c r="AA29" i="1"/>
  <c r="O29" i="1"/>
  <c r="AA73" i="1"/>
  <c r="T73" i="1"/>
  <c r="O73" i="1"/>
  <c r="U73" i="1"/>
  <c r="O15" i="1"/>
  <c r="U15" i="1"/>
  <c r="AA15" i="1"/>
  <c r="T15" i="1"/>
  <c r="O106" i="1"/>
  <c r="T106" i="1"/>
  <c r="AA106" i="1"/>
  <c r="U106" i="1"/>
  <c r="AA35" i="1"/>
  <c r="O35" i="1"/>
  <c r="U35" i="1"/>
  <c r="T35" i="1"/>
  <c r="U92" i="1"/>
  <c r="O92" i="1"/>
  <c r="T92" i="1"/>
  <c r="AA92" i="1"/>
  <c r="O11" i="1"/>
  <c r="U11" i="1"/>
  <c r="T11" i="1"/>
  <c r="AA11" i="1"/>
  <c r="T26" i="1"/>
  <c r="O26" i="1"/>
  <c r="U26" i="1"/>
  <c r="AA26" i="1"/>
  <c r="O164" i="1"/>
  <c r="U164" i="1"/>
  <c r="T164" i="1"/>
  <c r="AA164" i="1"/>
  <c r="T43" i="1"/>
  <c r="U43" i="1"/>
  <c r="O43" i="1"/>
  <c r="AA43" i="1"/>
  <c r="T76" i="1"/>
  <c r="O76" i="1"/>
  <c r="AA76" i="1"/>
  <c r="U76" i="1"/>
  <c r="O114" i="1"/>
  <c r="AA114" i="1"/>
  <c r="T114" i="1"/>
  <c r="U114" i="1"/>
  <c r="AA145" i="1"/>
  <c r="O145" i="1"/>
  <c r="U145" i="1"/>
  <c r="T145" i="1"/>
  <c r="U54" i="1"/>
  <c r="AA54" i="1"/>
  <c r="O54" i="1"/>
  <c r="T54" i="1"/>
  <c r="T142" i="1"/>
  <c r="AA142" i="1"/>
  <c r="U142" i="1"/>
  <c r="O142" i="1"/>
  <c r="U46" i="1"/>
  <c r="O46" i="1"/>
  <c r="T46" i="1"/>
  <c r="AA46" i="1"/>
  <c r="O24" i="1"/>
  <c r="AA24" i="1"/>
  <c r="U24" i="1"/>
  <c r="T24" i="1"/>
  <c r="AA135" i="1"/>
  <c r="O135" i="1"/>
  <c r="U135" i="1"/>
  <c r="T135" i="1"/>
  <c r="O93" i="1"/>
  <c r="T93" i="1"/>
  <c r="AA93" i="1"/>
  <c r="U93" i="1"/>
  <c r="AA66" i="1"/>
  <c r="T66" i="1"/>
  <c r="U66" i="1"/>
  <c r="O66" i="1"/>
  <c r="AA121" i="1"/>
  <c r="U121" i="1"/>
  <c r="O121" i="1"/>
  <c r="T121" i="1"/>
  <c r="T62" i="1"/>
  <c r="U62" i="1"/>
  <c r="O62" i="1"/>
  <c r="AA62" i="1"/>
  <c r="O140" i="1"/>
  <c r="T140" i="1"/>
  <c r="AA140" i="1"/>
  <c r="U140" i="1"/>
  <c r="T89" i="1"/>
  <c r="AA89" i="1"/>
  <c r="U89" i="1"/>
  <c r="O89" i="1"/>
  <c r="AA155" i="1"/>
  <c r="U155" i="1"/>
  <c r="T155" i="1"/>
  <c r="O155" i="1"/>
  <c r="U148" i="1"/>
  <c r="O148" i="1"/>
  <c r="T148" i="1"/>
  <c r="AA148" i="1"/>
  <c r="U126" i="1"/>
  <c r="T126" i="1"/>
  <c r="AA126" i="1"/>
  <c r="O126" i="1"/>
  <c r="T112" i="1"/>
  <c r="O112" i="1"/>
  <c r="AA112" i="1"/>
  <c r="U112" i="1"/>
  <c r="AA51" i="1"/>
  <c r="O51" i="1"/>
  <c r="T51" i="1"/>
  <c r="U51" i="1"/>
  <c r="O57" i="1"/>
  <c r="T57" i="1"/>
  <c r="U57" i="1"/>
  <c r="AA57" i="1"/>
  <c r="AA34" i="1"/>
  <c r="T34" i="1"/>
  <c r="O34" i="1"/>
  <c r="U34" i="1"/>
  <c r="U123" i="1"/>
  <c r="T123" i="1"/>
  <c r="AA123" i="1"/>
  <c r="O123" i="1"/>
  <c r="T136" i="1"/>
  <c r="O136" i="1"/>
  <c r="AA136" i="1"/>
  <c r="U136" i="1"/>
  <c r="U110" i="1"/>
  <c r="T110" i="1"/>
  <c r="O110" i="1"/>
  <c r="AA110" i="1"/>
  <c r="O28" i="1"/>
  <c r="U28" i="1"/>
  <c r="T28" i="1"/>
  <c r="AA28" i="1"/>
  <c r="AA104" i="1"/>
  <c r="O104" i="1"/>
  <c r="U104" i="1"/>
  <c r="T104" i="1"/>
  <c r="U122" i="1"/>
  <c r="T122" i="1"/>
  <c r="O122" i="1"/>
  <c r="AA122" i="1"/>
  <c r="AA53" i="1"/>
  <c r="U53" i="1"/>
  <c r="O53" i="1"/>
  <c r="T53" i="1"/>
  <c r="T60" i="1"/>
  <c r="U60" i="1"/>
  <c r="O60" i="1"/>
  <c r="AA60" i="1"/>
  <c r="AA25" i="1"/>
  <c r="T25" i="1"/>
  <c r="O25" i="1"/>
  <c r="U25" i="1"/>
  <c r="O86" i="1"/>
  <c r="U86" i="1"/>
  <c r="AA86" i="1"/>
  <c r="T86" i="1"/>
  <c r="U85" i="1"/>
  <c r="O85" i="1"/>
  <c r="T85" i="1"/>
  <c r="AA85" i="1"/>
  <c r="T16" i="1"/>
  <c r="O16" i="1"/>
  <c r="U16" i="1"/>
  <c r="AA16" i="1"/>
  <c r="O159" i="1"/>
  <c r="AA159" i="1"/>
  <c r="T159" i="1"/>
  <c r="U159" i="1"/>
  <c r="T130" i="1"/>
  <c r="O130" i="1"/>
  <c r="U130" i="1"/>
  <c r="AA130" i="1"/>
  <c r="U134" i="1"/>
  <c r="T134" i="1"/>
  <c r="O134" i="1"/>
  <c r="AA134" i="1"/>
  <c r="T131" i="1"/>
  <c r="AA131" i="1"/>
  <c r="U131" i="1"/>
  <c r="O131" i="1"/>
  <c r="AA152" i="1"/>
  <c r="T152" i="1"/>
  <c r="O152" i="1"/>
  <c r="U152" i="1"/>
  <c r="AA118" i="1"/>
  <c r="U118" i="1"/>
  <c r="O118" i="1"/>
  <c r="T118" i="1"/>
  <c r="T96" i="1"/>
  <c r="AA96" i="1"/>
  <c r="O96" i="1"/>
  <c r="U96" i="1"/>
  <c r="U146" i="1"/>
  <c r="T146" i="1"/>
  <c r="AA146" i="1"/>
  <c r="O146" i="1"/>
  <c r="U133" i="1"/>
  <c r="O133" i="1"/>
  <c r="T133" i="1"/>
  <c r="AA133" i="1"/>
  <c r="U47" i="1"/>
  <c r="AA47" i="1"/>
  <c r="T47" i="1"/>
  <c r="O47" i="1"/>
  <c r="O13" i="1"/>
  <c r="T13" i="1"/>
  <c r="U13" i="1"/>
  <c r="AA13" i="1"/>
  <c r="AA71" i="1"/>
  <c r="T71" i="1"/>
  <c r="O71" i="1"/>
  <c r="U71" i="1"/>
  <c r="AA32" i="1"/>
  <c r="O32" i="1"/>
  <c r="T32" i="1"/>
  <c r="U32" i="1"/>
  <c r="T124" i="1"/>
  <c r="O124" i="1"/>
  <c r="U124" i="1"/>
  <c r="AA124" i="1"/>
  <c r="O95" i="1"/>
  <c r="T95" i="1"/>
  <c r="U95" i="1"/>
  <c r="AA95" i="1"/>
  <c r="T23" i="1"/>
  <c r="AA23" i="1"/>
  <c r="U23" i="1"/>
  <c r="O23" i="1"/>
  <c r="O90" i="1"/>
  <c r="AA90" i="1"/>
  <c r="T90" i="1"/>
  <c r="U90" i="1"/>
  <c r="AA83" i="1"/>
  <c r="T83" i="1"/>
  <c r="O83" i="1"/>
  <c r="U83" i="1"/>
  <c r="O12" i="1"/>
  <c r="AA12" i="1"/>
  <c r="T12" i="1"/>
  <c r="U12" i="1"/>
  <c r="U81" i="1"/>
  <c r="T81" i="1"/>
  <c r="O81" i="1"/>
  <c r="AA81" i="1"/>
  <c r="O45" i="1"/>
  <c r="U45" i="1"/>
  <c r="T45" i="1"/>
  <c r="AA45" i="1"/>
  <c r="T52" i="1"/>
  <c r="U52" i="1"/>
  <c r="O52" i="1"/>
  <c r="AA52" i="1"/>
  <c r="AA153" i="1"/>
  <c r="O153" i="1"/>
  <c r="U153" i="1"/>
  <c r="T153" i="1"/>
  <c r="O74" i="1"/>
  <c r="U74" i="1"/>
  <c r="AA74" i="1"/>
  <c r="T74" i="1"/>
  <c r="O113" i="1"/>
  <c r="T113" i="1"/>
  <c r="U113" i="1"/>
  <c r="AA113" i="1"/>
  <c r="AA21" i="1"/>
  <c r="U21" i="1"/>
  <c r="T21" i="1"/>
  <c r="O21" i="1"/>
  <c r="O109" i="1"/>
  <c r="U109" i="1"/>
  <c r="AA109" i="1"/>
  <c r="T109" i="1"/>
  <c r="U70" i="1"/>
  <c r="T70" i="1"/>
  <c r="O70" i="1"/>
  <c r="AA70" i="1"/>
  <c r="AA99" i="1"/>
  <c r="T99" i="1"/>
  <c r="O99" i="1"/>
  <c r="U99" i="1"/>
  <c r="T84" i="1"/>
  <c r="O84" i="1"/>
  <c r="U84" i="1"/>
  <c r="AA84" i="1"/>
  <c r="T80" i="1"/>
  <c r="O80" i="1"/>
  <c r="AA80" i="1"/>
  <c r="U80" i="1"/>
  <c r="U144" i="1"/>
  <c r="T144" i="1"/>
  <c r="AA144" i="1"/>
  <c r="O144" i="1"/>
  <c r="U75" i="1"/>
  <c r="O75" i="1"/>
  <c r="AA75" i="1"/>
  <c r="T75" i="1"/>
  <c r="U147" i="1"/>
  <c r="T147" i="1"/>
  <c r="O147" i="1"/>
  <c r="AA147" i="1"/>
  <c r="O105" i="1"/>
  <c r="AA105" i="1"/>
  <c r="U105" i="1"/>
  <c r="T105" i="1"/>
  <c r="AA22" i="1"/>
  <c r="T22" i="1"/>
  <c r="U22" i="1"/>
  <c r="O22" i="1"/>
  <c r="AA125" i="1"/>
  <c r="O125" i="1"/>
  <c r="U125" i="1"/>
  <c r="T125" i="1"/>
  <c r="AA138" i="1"/>
  <c r="T138" i="1"/>
  <c r="O138" i="1"/>
  <c r="U138" i="1"/>
  <c r="X32" i="1" l="1"/>
  <c r="W32" i="1"/>
  <c r="X133" i="1"/>
  <c r="W133" i="1"/>
  <c r="X16" i="1"/>
  <c r="W16" i="1"/>
  <c r="X104" i="1"/>
  <c r="W104" i="1"/>
  <c r="W112" i="1"/>
  <c r="X112" i="1"/>
  <c r="W155" i="1"/>
  <c r="X155" i="1"/>
  <c r="X66" i="1"/>
  <c r="W66" i="1"/>
  <c r="X142" i="1"/>
  <c r="W142" i="1"/>
  <c r="X29" i="1"/>
  <c r="W29" i="1"/>
  <c r="W105" i="1"/>
  <c r="X105" i="1"/>
  <c r="W109" i="1"/>
  <c r="X109" i="1"/>
  <c r="X113" i="1"/>
  <c r="W113" i="1"/>
  <c r="X74" i="1"/>
  <c r="W74" i="1"/>
  <c r="X45" i="1"/>
  <c r="W45" i="1"/>
  <c r="W12" i="1"/>
  <c r="X12" i="1"/>
  <c r="X90" i="1"/>
  <c r="W90" i="1"/>
  <c r="X95" i="1"/>
  <c r="W95" i="1"/>
  <c r="X13" i="1"/>
  <c r="W13" i="1"/>
  <c r="W159" i="1"/>
  <c r="X159" i="1"/>
  <c r="X86" i="1"/>
  <c r="W86" i="1"/>
  <c r="W28" i="1"/>
  <c r="X28" i="1"/>
  <c r="W57" i="1"/>
  <c r="X57" i="1"/>
  <c r="W62" i="1"/>
  <c r="X62" i="1"/>
  <c r="X121" i="1"/>
  <c r="W121" i="1"/>
  <c r="X54" i="1"/>
  <c r="W54" i="1"/>
  <c r="X43" i="1"/>
  <c r="W43" i="1"/>
  <c r="X73" i="1"/>
  <c r="W73" i="1"/>
  <c r="X125" i="1"/>
  <c r="W125" i="1"/>
  <c r="W75" i="1"/>
  <c r="X75" i="1"/>
  <c r="W80" i="1"/>
  <c r="X80" i="1"/>
  <c r="W153" i="1"/>
  <c r="X153" i="1"/>
  <c r="W124" i="1"/>
  <c r="X124" i="1"/>
  <c r="X130" i="1"/>
  <c r="W130" i="1"/>
  <c r="X85" i="1"/>
  <c r="W85" i="1"/>
  <c r="X136" i="1"/>
  <c r="W136" i="1"/>
  <c r="X51" i="1"/>
  <c r="W51" i="1"/>
  <c r="W148" i="1"/>
  <c r="X148" i="1"/>
  <c r="X89" i="1"/>
  <c r="W89" i="1"/>
  <c r="X22" i="1"/>
  <c r="W22" i="1"/>
  <c r="W144" i="1"/>
  <c r="X144" i="1"/>
  <c r="W21" i="1"/>
  <c r="X21" i="1"/>
  <c r="X23" i="1"/>
  <c r="W23" i="1"/>
  <c r="W47" i="1"/>
  <c r="X47" i="1"/>
  <c r="X146" i="1"/>
  <c r="W146" i="1"/>
  <c r="W131" i="1"/>
  <c r="X131" i="1"/>
  <c r="X123" i="1"/>
  <c r="W123" i="1"/>
  <c r="X126" i="1"/>
  <c r="W126" i="1"/>
  <c r="AA10" i="1"/>
  <c r="T10" i="1"/>
  <c r="T197" i="1" s="1"/>
  <c r="U10" i="1"/>
  <c r="O10" i="1"/>
  <c r="N197" i="1"/>
  <c r="W135" i="1"/>
  <c r="X135" i="1"/>
  <c r="X46" i="1"/>
  <c r="W46" i="1"/>
  <c r="X145" i="1"/>
  <c r="W145" i="1"/>
  <c r="W76" i="1"/>
  <c r="X76" i="1"/>
  <c r="X26" i="1"/>
  <c r="W26" i="1"/>
  <c r="X92" i="1"/>
  <c r="W92" i="1"/>
  <c r="X35" i="1"/>
  <c r="W35" i="1"/>
  <c r="X84" i="1"/>
  <c r="W84" i="1"/>
  <c r="W138" i="1"/>
  <c r="X138" i="1"/>
  <c r="X147" i="1"/>
  <c r="W147" i="1"/>
  <c r="W99" i="1"/>
  <c r="X99" i="1"/>
  <c r="W70" i="1"/>
  <c r="X70" i="1"/>
  <c r="X52" i="1"/>
  <c r="W52" i="1"/>
  <c r="X81" i="1"/>
  <c r="W81" i="1"/>
  <c r="W83" i="1"/>
  <c r="X83" i="1"/>
  <c r="W71" i="1"/>
  <c r="X71" i="1"/>
  <c r="W96" i="1"/>
  <c r="X96" i="1"/>
  <c r="W118" i="1"/>
  <c r="X118" i="1"/>
  <c r="X152" i="1"/>
  <c r="W152" i="1"/>
  <c r="X134" i="1"/>
  <c r="W134" i="1"/>
  <c r="X25" i="1"/>
  <c r="W25" i="1"/>
  <c r="X60" i="1"/>
  <c r="W60" i="1"/>
  <c r="W53" i="1"/>
  <c r="X53" i="1"/>
  <c r="X122" i="1"/>
  <c r="W122" i="1"/>
  <c r="W110" i="1"/>
  <c r="X110" i="1"/>
  <c r="W34" i="1"/>
  <c r="X34" i="1"/>
  <c r="X140" i="1"/>
  <c r="W140" i="1"/>
  <c r="W93" i="1"/>
  <c r="X93" i="1"/>
  <c r="W24" i="1"/>
  <c r="X24" i="1"/>
  <c r="X114" i="1"/>
  <c r="W114" i="1"/>
  <c r="X164" i="1"/>
  <c r="W164" i="1"/>
  <c r="X11" i="1"/>
  <c r="W11" i="1"/>
  <c r="W106" i="1"/>
  <c r="X106" i="1"/>
  <c r="W15" i="1"/>
  <c r="X15" i="1"/>
  <c r="W69" i="1"/>
  <c r="X69" i="1"/>
  <c r="U197" i="1" l="1"/>
  <c r="O197" i="1"/>
  <c r="W10" i="1"/>
  <c r="X10" i="1"/>
  <c r="X197" i="1" l="1"/>
  <c r="W197" i="1"/>
</calcChain>
</file>

<file path=xl/sharedStrings.xml><?xml version="1.0" encoding="utf-8"?>
<sst xmlns="http://schemas.openxmlformats.org/spreadsheetml/2006/main" count="544" uniqueCount="356">
  <si>
    <t>Phase</t>
  </si>
  <si>
    <t>DfE</t>
  </si>
  <si>
    <t>SAP</t>
  </si>
  <si>
    <t>School</t>
  </si>
  <si>
    <t>MFG</t>
  </si>
  <si>
    <t>No. of EHCPs (Sept)</t>
  </si>
  <si>
    <t>Value of EHCP Top-Up (Sept)</t>
  </si>
  <si>
    <t>All Through</t>
  </si>
  <si>
    <t>Appleton Academy</t>
  </si>
  <si>
    <t>Bradford Academy</t>
  </si>
  <si>
    <t>Bradford Girls Grammar (Free School)</t>
  </si>
  <si>
    <t>Dixons Allerton Academy</t>
  </si>
  <si>
    <t>Primary</t>
  </si>
  <si>
    <t>RBHX</t>
  </si>
  <si>
    <t>Addingham Primary School</t>
  </si>
  <si>
    <t>RBGL</t>
  </si>
  <si>
    <t>All Saints' CE Primary School (Bradford)</t>
  </si>
  <si>
    <t>RBFB</t>
  </si>
  <si>
    <t>All Saints' CE Primary School (Ilkley)</t>
  </si>
  <si>
    <t>RBIC</t>
  </si>
  <si>
    <t>Ashlands Primary School</t>
  </si>
  <si>
    <t>Atlas School</t>
  </si>
  <si>
    <t>RBEO</t>
  </si>
  <si>
    <t>Baildon CE Primary School</t>
  </si>
  <si>
    <t>RBKO</t>
  </si>
  <si>
    <t>Bankfoot Primary School</t>
  </si>
  <si>
    <t>Barkerend Primary Leadership Academy</t>
  </si>
  <si>
    <t>Beckfoot Allerton Primary Academy</t>
  </si>
  <si>
    <t>Beckfoot Heaton Primary Academy</t>
  </si>
  <si>
    <t>Beckfoot Priestthorpe Primary School</t>
  </si>
  <si>
    <t>RBGR</t>
  </si>
  <si>
    <t>Ben Rhydding Primary School</t>
  </si>
  <si>
    <t>RBFX</t>
  </si>
  <si>
    <t>Blakehill Primary School</t>
  </si>
  <si>
    <t>RBKU</t>
  </si>
  <si>
    <t>Bowling Park Primary School</t>
  </si>
  <si>
    <t>RBHR</t>
  </si>
  <si>
    <t>Brackenhill Primary School</t>
  </si>
  <si>
    <t>RBIF</t>
  </si>
  <si>
    <t>Burley &amp; Woodhead CE Primary School</t>
  </si>
  <si>
    <t>RBFP</t>
  </si>
  <si>
    <t>Burley Oaks Primary School</t>
  </si>
  <si>
    <t>Byron Primary Academy</t>
  </si>
  <si>
    <t>RBHL</t>
  </si>
  <si>
    <t>Carrwood Primary School</t>
  </si>
  <si>
    <t>RBJG</t>
  </si>
  <si>
    <t>Cavendish Primary School</t>
  </si>
  <si>
    <t>Christ Church Primary Academy</t>
  </si>
  <si>
    <t>Clayton St John's CE Primary Academy</t>
  </si>
  <si>
    <t>RBGA</t>
  </si>
  <si>
    <t>Clayton Village Primary School</t>
  </si>
  <si>
    <t>Copthorne Primary</t>
  </si>
  <si>
    <t>RBGN</t>
  </si>
  <si>
    <t>Cottingley Village Primary School</t>
  </si>
  <si>
    <t>RBHM</t>
  </si>
  <si>
    <t>Crossflatts Primary School</t>
  </si>
  <si>
    <t>RBDO</t>
  </si>
  <si>
    <t>Crossley Hall Primary School</t>
  </si>
  <si>
    <t>RBEA</t>
  </si>
  <si>
    <t>Cullingworth Village Primary School</t>
  </si>
  <si>
    <t>Denholme Primary</t>
  </si>
  <si>
    <t>Dixons Manningham Primary Academy</t>
  </si>
  <si>
    <t>Dixons Marchbank Academy</t>
  </si>
  <si>
    <t>Dixons Music Primary</t>
  </si>
  <si>
    <t>East Morton CE Primary Academy</t>
  </si>
  <si>
    <t>RBHB</t>
  </si>
  <si>
    <t>Eastburn Junior and Infant School</t>
  </si>
  <si>
    <t>RBDF</t>
  </si>
  <si>
    <t>Eastwood Primary School</t>
  </si>
  <si>
    <t>RBJY</t>
  </si>
  <si>
    <t>Eldwick Primary School</t>
  </si>
  <si>
    <t>RBGB</t>
  </si>
  <si>
    <t>Fagley Primary School</t>
  </si>
  <si>
    <t>RBFN</t>
  </si>
  <si>
    <t>Farfield Primary</t>
  </si>
  <si>
    <t>Farnham Primary Academy</t>
  </si>
  <si>
    <t>RBCU</t>
  </si>
  <si>
    <t>Fearnville Primary School</t>
  </si>
  <si>
    <t>Feversham Primary Academy</t>
  </si>
  <si>
    <t>RBFY</t>
  </si>
  <si>
    <t>Foxhill Primary School</t>
  </si>
  <si>
    <t>RBCY</t>
  </si>
  <si>
    <t>Frizinghall Primary School</t>
  </si>
  <si>
    <t>RBKF</t>
  </si>
  <si>
    <t>Girlington Primary School</t>
  </si>
  <si>
    <t>RBKC</t>
  </si>
  <si>
    <t>Glenaire Primary School</t>
  </si>
  <si>
    <t>Green Lane Primary</t>
  </si>
  <si>
    <t>RBKG</t>
  </si>
  <si>
    <t>Greengates Primary School</t>
  </si>
  <si>
    <t>RBEQ</t>
  </si>
  <si>
    <t>Grove House Primary School</t>
  </si>
  <si>
    <t>Harden Primary Academy</t>
  </si>
  <si>
    <t>Haworth Primary Academy</t>
  </si>
  <si>
    <t>RBHG</t>
  </si>
  <si>
    <t>Heaton St Barnabas' CE Primary School</t>
  </si>
  <si>
    <t>RBHJ</t>
  </si>
  <si>
    <t>High Crags Primary Leadership Academy</t>
  </si>
  <si>
    <t>RBFU</t>
  </si>
  <si>
    <t>Hill Top CE Primary School</t>
  </si>
  <si>
    <t>Hollingwood Primary Academy</t>
  </si>
  <si>
    <t>Holybrook Primary Academy</t>
  </si>
  <si>
    <t>RBDE</t>
  </si>
  <si>
    <t>Holycroft Primary School</t>
  </si>
  <si>
    <t>RDQZ</t>
  </si>
  <si>
    <t>Home Farm Primary School</t>
  </si>
  <si>
    <t>Horton Grange Primary</t>
  </si>
  <si>
    <t>Horton Park Primary</t>
  </si>
  <si>
    <t>RBGF</t>
  </si>
  <si>
    <t>Hoyle Court Primary School</t>
  </si>
  <si>
    <t>RBDY</t>
  </si>
  <si>
    <t>Idle CE Primary School</t>
  </si>
  <si>
    <t>RBGX</t>
  </si>
  <si>
    <t>Ingrow Primary School</t>
  </si>
  <si>
    <t>Iqra Primary Academy</t>
  </si>
  <si>
    <t>RBDI</t>
  </si>
  <si>
    <t>Keelham Primary School</t>
  </si>
  <si>
    <t>RBDB</t>
  </si>
  <si>
    <t>Keighley St Andrew's CE Primary School</t>
  </si>
  <si>
    <t>RBHF</t>
  </si>
  <si>
    <t>Killinghall Primary School</t>
  </si>
  <si>
    <t>RBEE</t>
  </si>
  <si>
    <t>Knowleswood Primary School</t>
  </si>
  <si>
    <t>Lapage Primary School and Nursery</t>
  </si>
  <si>
    <t>Laycock Primary Academy</t>
  </si>
  <si>
    <t>Lees Primary Academy</t>
  </si>
  <si>
    <t>RBHZ</t>
  </si>
  <si>
    <t>Ley Top Primary School</t>
  </si>
  <si>
    <t>RBET</t>
  </si>
  <si>
    <t>Lidget Green Primary School</t>
  </si>
  <si>
    <t>Lilycroft Primary School</t>
  </si>
  <si>
    <t>RBJE</t>
  </si>
  <si>
    <t>Lister Primary School</t>
  </si>
  <si>
    <t>RBIZ</t>
  </si>
  <si>
    <t>Long Lee Primary School</t>
  </si>
  <si>
    <t>RBKE</t>
  </si>
  <si>
    <t>Low Ash Primary School</t>
  </si>
  <si>
    <t>RBKJ</t>
  </si>
  <si>
    <t>Low Moor CE Primary School</t>
  </si>
  <si>
    <t>RBEB</t>
  </si>
  <si>
    <t>Lower Fields Primary School</t>
  </si>
  <si>
    <t>Margaret McMillan Primary School</t>
  </si>
  <si>
    <t>RBHN</t>
  </si>
  <si>
    <t>Marshfield Primary School</t>
  </si>
  <si>
    <t>RBDX</t>
  </si>
  <si>
    <t>Menston Primary School</t>
  </si>
  <si>
    <t>Merlin Top Primary Academy</t>
  </si>
  <si>
    <t>RBGE</t>
  </si>
  <si>
    <t>Miriam Lord Community Primary School</t>
  </si>
  <si>
    <t>RBDK</t>
  </si>
  <si>
    <t>Myrtle Park Primary School</t>
  </si>
  <si>
    <t>RBJS</t>
  </si>
  <si>
    <t>Nessfield Primary School</t>
  </si>
  <si>
    <t>RBES</t>
  </si>
  <si>
    <t>Newby Primary School</t>
  </si>
  <si>
    <t>RBEC</t>
  </si>
  <si>
    <t>Newhall Park Primary School</t>
  </si>
  <si>
    <t>Oakworth Primary Academy</t>
  </si>
  <si>
    <t>RBJH</t>
  </si>
  <si>
    <t>Oldfield Primary School</t>
  </si>
  <si>
    <t>RBFR</t>
  </si>
  <si>
    <t>Our Lady &amp; St Brendan's Catholic Primary School</t>
  </si>
  <si>
    <t>Our Lady of Victories Catholic Primary Academy</t>
  </si>
  <si>
    <t>Oxenhope CE Primary Academy</t>
  </si>
  <si>
    <t>RBIX</t>
  </si>
  <si>
    <t>Parkland Primary School</t>
  </si>
  <si>
    <t>Parkwood Primary School</t>
  </si>
  <si>
    <t>RBGW</t>
  </si>
  <si>
    <t>Peel Park Primary School</t>
  </si>
  <si>
    <t>RBFH</t>
  </si>
  <si>
    <t>Poplars Farm Primary School</t>
  </si>
  <si>
    <t>RBFG</t>
  </si>
  <si>
    <t>Princeville Primary School and Children's Centre</t>
  </si>
  <si>
    <t>Rainbow Primary Free School</t>
  </si>
  <si>
    <t>Reevy Hill Primary School</t>
  </si>
  <si>
    <t>RBCW</t>
  </si>
  <si>
    <t>Riddlesden St Mary's CE Primary</t>
  </si>
  <si>
    <t>RBEP</t>
  </si>
  <si>
    <t>Russell Hall Primary School</t>
  </si>
  <si>
    <t>Ryecroft Primary Academy</t>
  </si>
  <si>
    <t>RBEM</t>
  </si>
  <si>
    <t>Saltaire Primary School</t>
  </si>
  <si>
    <t>RBFE</t>
  </si>
  <si>
    <t>Sandal Primary School and Nursery</t>
  </si>
  <si>
    <t>RBGG</t>
  </si>
  <si>
    <t>Sandy Lane Primary School</t>
  </si>
  <si>
    <t>Shibden Head Primary Academy</t>
  </si>
  <si>
    <t>RBFJ</t>
  </si>
  <si>
    <t>Shipley CE Primary School</t>
  </si>
  <si>
    <t>Shirley Manor Primary Academy</t>
  </si>
  <si>
    <t>RBKI</t>
  </si>
  <si>
    <t>Silsden Primary School</t>
  </si>
  <si>
    <t>Southmere Primary Academy</t>
  </si>
  <si>
    <t>St Anne's Catholic Primary Academy</t>
  </si>
  <si>
    <t>RBGI</t>
  </si>
  <si>
    <t>St Anthony's Catholic Primary School (Clayton)</t>
  </si>
  <si>
    <t>RBFZ</t>
  </si>
  <si>
    <t>St Anthony's Catholic Primary School (Shipley)</t>
  </si>
  <si>
    <t>RBKD</t>
  </si>
  <si>
    <t>St Clare's Catholic Primary School</t>
  </si>
  <si>
    <t>RBFF</t>
  </si>
  <si>
    <t>St Columba's Catholic Primary School</t>
  </si>
  <si>
    <t>RBGO</t>
  </si>
  <si>
    <t>St Cuthbert &amp; the First Martyrs' Catholic Primary</t>
  </si>
  <si>
    <t>RBEY</t>
  </si>
  <si>
    <t>St Francis' Catholic Primary School</t>
  </si>
  <si>
    <t>St James' Church Primary School</t>
  </si>
  <si>
    <t>St John The Evangelist Catholic Primary</t>
  </si>
  <si>
    <t>St John's CE Primary School</t>
  </si>
  <si>
    <t>RBJF</t>
  </si>
  <si>
    <t>St Joseph's Catholic Primary School (Bingley)</t>
  </si>
  <si>
    <t>RBGS</t>
  </si>
  <si>
    <t>St Joseph's Catholic Primary School (Bradford)</t>
  </si>
  <si>
    <t>St Joseph's Catholic Primary, Keighley</t>
  </si>
  <si>
    <t>RBIR</t>
  </si>
  <si>
    <t>St Luke's CE Primary School</t>
  </si>
  <si>
    <t>RBIL</t>
  </si>
  <si>
    <t xml:space="preserve">St Mary's and St Peter's Catholic </t>
  </si>
  <si>
    <t>RBFS</t>
  </si>
  <si>
    <t>St Matthew's Catholic Primary School</t>
  </si>
  <si>
    <t>RBJL</t>
  </si>
  <si>
    <t>St Matthew's CE Primary School</t>
  </si>
  <si>
    <t>St Oswald's CE Primary Academy</t>
  </si>
  <si>
    <t>RBGP</t>
  </si>
  <si>
    <t>St Paul's CE Primary School</t>
  </si>
  <si>
    <t>St Philip's CE Primary Academy</t>
  </si>
  <si>
    <t>RBIS</t>
  </si>
  <si>
    <t>St Stephen's CE Primary School</t>
  </si>
  <si>
    <t>St Walburga's Catholic Primary School</t>
  </si>
  <si>
    <t>RBGH</t>
  </si>
  <si>
    <t>St William's Catholic Primary School</t>
  </si>
  <si>
    <t>St Winefride's Catholic Primary</t>
  </si>
  <si>
    <t>RBDV</t>
  </si>
  <si>
    <t>Stanbury Village School</t>
  </si>
  <si>
    <t>RBGT</t>
  </si>
  <si>
    <t>Steeton Primary School</t>
  </si>
  <si>
    <t>RBIA</t>
  </si>
  <si>
    <t>Stocks Lane Primary School</t>
  </si>
  <si>
    <t>RBCV</t>
  </si>
  <si>
    <t>Swain House Primary School</t>
  </si>
  <si>
    <t>RBJA</t>
  </si>
  <si>
    <t>Thackley Primary School</t>
  </si>
  <si>
    <t>The Sacred Heart Catholic Primary Academy</t>
  </si>
  <si>
    <t>Thornbury Primary Leadership Academy</t>
  </si>
  <si>
    <t>Thornton Primary School</t>
  </si>
  <si>
    <t>RBEV</t>
  </si>
  <si>
    <t>Thorpe Primary School</t>
  </si>
  <si>
    <t>RBHC</t>
  </si>
  <si>
    <t>Trinity All Saints CE Primary School</t>
  </si>
  <si>
    <t>Victoria Primary School</t>
  </si>
  <si>
    <t>RBII</t>
  </si>
  <si>
    <t>Wellington Primary School</t>
  </si>
  <si>
    <t>Westbourne Primary School</t>
  </si>
  <si>
    <t>Westminster CE Primary Academy</t>
  </si>
  <si>
    <t>Whetley Primary Academy</t>
  </si>
  <si>
    <t>RBGJ</t>
  </si>
  <si>
    <t>Wibsey Primary School</t>
  </si>
  <si>
    <t>Wilsden Primary School</t>
  </si>
  <si>
    <t>Woodlands Primary Academy</t>
  </si>
  <si>
    <t>Woodside Academy</t>
  </si>
  <si>
    <t>Worth Valley Primary</t>
  </si>
  <si>
    <t>RBJJ</t>
  </si>
  <si>
    <t>Worthinghead Primary School</t>
  </si>
  <si>
    <t>RBGM</t>
  </si>
  <si>
    <t>Wycliffe CE Primary School</t>
  </si>
  <si>
    <t>Secondary</t>
  </si>
  <si>
    <t>Beckfoot Academy</t>
  </si>
  <si>
    <t>Beckfoot Oakbank Academy</t>
  </si>
  <si>
    <t>Beckfoot Thornton Academy</t>
  </si>
  <si>
    <t>Beckfoot Upper Heaton Academy</t>
  </si>
  <si>
    <t>Belle Vue Girls' Academy</t>
  </si>
  <si>
    <t>RBEG</t>
  </si>
  <si>
    <t>Bingley Grammar School</t>
  </si>
  <si>
    <t>Bradford Forster Academy</t>
  </si>
  <si>
    <t>Bronte Girls' Academy</t>
  </si>
  <si>
    <t>RBEW</t>
  </si>
  <si>
    <t>Carlton Bolling College</t>
  </si>
  <si>
    <t>Dixons City Academy</t>
  </si>
  <si>
    <t>Dixons Cottingley Academy</t>
  </si>
  <si>
    <t>Dixons Kings Academy</t>
  </si>
  <si>
    <t>Dixons McMillan Academy</t>
  </si>
  <si>
    <t>Dixons Trinity Academy</t>
  </si>
  <si>
    <t>Eden Boys Leadership Academy</t>
  </si>
  <si>
    <t>Feversham College</t>
  </si>
  <si>
    <t>Grange Technology College</t>
  </si>
  <si>
    <t>RBJZ</t>
  </si>
  <si>
    <t>Hanson School</t>
  </si>
  <si>
    <t>Ilkley Grammar School</t>
  </si>
  <si>
    <t>Immanuel College Academy</t>
  </si>
  <si>
    <t>Laisterdyke Leadership Academy</t>
  </si>
  <si>
    <t>Oasis Academy Lister Park</t>
  </si>
  <si>
    <t>One In A Million (Free School)</t>
  </si>
  <si>
    <t>RBCQ</t>
  </si>
  <si>
    <t>Parkside School</t>
  </si>
  <si>
    <t>Queensbury Academy</t>
  </si>
  <si>
    <t>RGYC</t>
  </si>
  <si>
    <t>St Bede's &amp; St Joseph's Catholic College</t>
  </si>
  <si>
    <t>RBDG</t>
  </si>
  <si>
    <t>The Holy Family Catholic School</t>
  </si>
  <si>
    <t>RBKB</t>
  </si>
  <si>
    <t>Titus Salt School</t>
  </si>
  <si>
    <t>Tong Leadership Academy</t>
  </si>
  <si>
    <t>University Academy Keighley</t>
  </si>
  <si>
    <t>Total</t>
  </si>
  <si>
    <t>Attain</t>
  </si>
  <si>
    <t>MFL</t>
  </si>
  <si>
    <t>Funded Pupil No.s</t>
  </si>
  <si>
    <t>Buttershaw Business &amp; Enterprise College</t>
  </si>
  <si>
    <t>ceiling</t>
  </si>
  <si>
    <t>bsf encroachment on MFG (could apply to disapply)</t>
  </si>
  <si>
    <t>coming onto MFL for 1st time (split site removal)</t>
  </si>
  <si>
    <t>Key to Columns</t>
  </si>
  <si>
    <t>Column Reference (see key below)</t>
  </si>
  <si>
    <t>Primary &amp; Secondary Formula Funding Consultation October 2019 - Illustrative Modelling Financial Overview</t>
  </si>
  <si>
    <t>2019/20 Financial Year (Actual)</t>
  </si>
  <si>
    <t>2020/21 Financial Year (Illustrative Model)</t>
  </si>
  <si>
    <t>MFL (£3,750 prim; £5,000 sec)</t>
  </si>
  <si>
    <t>NFF Pupil Mobility</t>
  </si>
  <si>
    <t>MFG (at 1.84%)</t>
  </si>
  <si>
    <t>Total £ Diff vs. 19/20</t>
  </si>
  <si>
    <t>Total % Diff vs. 19/20</t>
  </si>
  <si>
    <t>The number of reception to year 11 pupils funded in 2019/20 taken from the October 2018 Census with adjustments made for newly establishing schools.</t>
  </si>
  <si>
    <t>The number of reception to year 11 pupils estimated to be recorded in the October 2019 Census with adjustments made for newly establishing schools.</t>
  </si>
  <si>
    <t>Diff in Pupil Numbers</t>
  </si>
  <si>
    <t>Total Funding Per Pupil</t>
  </si>
  <si>
    <t>MFG Allocation (at 0%)</t>
  </si>
  <si>
    <t>MFL Allocation (£3,500 prim; £4,800 sec)</t>
  </si>
  <si>
    <t>Local Formula Pupil Mobility</t>
  </si>
  <si>
    <t>The school's 2019/20 total funding per pupil (column 2 divided by column 1).</t>
  </si>
  <si>
    <t>The school's illustrative 2020/21 total funding per pupil (column 8 divided by column 7).</t>
  </si>
  <si>
    <t>The school's allocation under the locally-detemined Pupil Mobility factor. This is included within column 2. A zero = the school did not receive any funding via this factor in 2019/20.</t>
  </si>
  <si>
    <t>The difference in pupil numbers (column 7 minus column 1).</t>
  </si>
  <si>
    <t>The change in per pupil funding (column 9 minus column 3).</t>
  </si>
  <si>
    <t>The top up to bring a school's 2019/20 formula funding per pupil up to the minimums of £3,500 (primary) and £4,800 (secondary). This funding is included in column 2. A zero = no top up was required.</t>
  </si>
  <si>
    <t>The Minimum Funding Guarantee (MFG) protection within the school's 2019/20 allocation shown in column 2. The MFG in 2019/20 was set at 0%. A zero here = the school was funded at or above the level of the MFG and did not require protection.</t>
  </si>
  <si>
    <t>The Minimum Funding Guarantee (MFG) protection within the school's 2020/21 illustrative allocation shown in column 8, based on an MFG of + 1.84%. A zero = the school is funded at or above the level of the MFG and does not require protection.</t>
  </si>
  <si>
    <t>The top up to bring a school's 2020/21 illustrative formula funding per pupil up to the new minimums of £3,750 (primary) and £5,000 (secondary). This funding is included in column 8. A zero = no top up is required.</t>
  </si>
  <si>
    <t>% Diff £APP vs. 19/20</t>
  </si>
  <si>
    <t>£APP diff vs. 19/20</t>
  </si>
  <si>
    <t>The % change in per pupil funding (column 9 divided into column 3).</t>
  </si>
  <si>
    <t>Diff in Pupil Mobility Allocation</t>
  </si>
  <si>
    <t>The column 14 difference shown in % terms (column 8 divided into column 2).</t>
  </si>
  <si>
    <t>Estimated Funded Pupil No.s Oct 2019</t>
  </si>
  <si>
    <t>Illustrative Total Funding Per Pupil</t>
  </si>
  <si>
    <t>The difference between 2020/21 illustrative and 2019/20 actual allocations (column 8 minus column 2) i.e. the impact of proposed formula funding changes incorporating changes in pupil numbers but before the impact of any change in data to be recorded in the October 2019 Census.</t>
  </si>
  <si>
    <t>Illustrative Total Formula Funding (ex. Rates, Split sites &amp; PFI)</t>
  </si>
  <si>
    <t>Total Formula Funding (ex. Rates, Split sites &amp; PFI)</t>
  </si>
  <si>
    <t>Please also see section 4 in the main consultation document for further explanation of this modelling</t>
  </si>
  <si>
    <t>% Diff £APP vs. 19/20 using same pupil no.s</t>
  </si>
  <si>
    <t>The Local Authority's calculated 2019/20 financial year formula funding allocation excluding business rates, split sites and PFI funding. This total also does not include hign needs, early years, post 16 funding, Growth Fund or any other grants</t>
  </si>
  <si>
    <t>The Local Authority's illustrative 2020/21 financial year formula funding allocation excluding business rates, split sites and PFI funding. This total also does not include high needs, early years, post 16 funding, Growth Fund or any grants. It is calculated on the pupil numbers shown in column 7, incorporating all proposed changes set out for consultation, but prior to the re-calculation of allocations to incorporate October 2019 Census data. These illustrative allocations still use October 2018 data.</t>
  </si>
  <si>
    <t>The school's illustrative allocation under the new NFF Pupil Mobility factor. This is included within column 8. A zero = the school does not receive any funding via this factor when using existing data.</t>
  </si>
  <si>
    <t>The difference in pupil mobility allocation resulting from the transfer to the new NFF based on existing data (column 12 minus column 6).</t>
  </si>
  <si>
    <t>The % change in per pupil funding when the October 2018 2019/20 based pupil numbers in column 1, rather than the October 2019 estimates in column 7, are used to estimate 2020/21 allocations. This shows the £app funding difference delivered by the proposals without the distortion of pupil numbers growth or reduction.</t>
  </si>
  <si>
    <t>school is on the MFG in 2020/21</t>
  </si>
  <si>
    <t>APPENDIX 1a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</si>
</sst>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b/>
      <sz val="11"/>
      <color rgb="FFFF0000"/>
      <name val="Calibri"/>
      <family val="2"/>
      <scheme val="minor"/>
    </font>
    <font>
      <b/>
      <u/>
      <sz val="11"/>
      <color theme="4" tint="-0.249977111117893"/>
      <name val="Calibri"/>
      <family val="2"/>
      <scheme val="minor"/>
    </font>
    <font>
      <b/>
      <sz val="11"/>
      <color theme="4" tint="-0.249977111117893"/>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9" fontId="4" fillId="0" borderId="0" applyFont="0" applyFill="0" applyBorder="0" applyAlignment="0" applyProtection="0"/>
  </cellStyleXfs>
  <cellXfs count="70">
    <xf numFmtId="0" fontId="0" fillId="0" borderId="0" xfId="0"/>
    <xf numFmtId="0" fontId="2" fillId="0" borderId="0" xfId="0" applyFont="1"/>
    <xf numFmtId="0" fontId="0" fillId="0" borderId="0" xfId="0" applyAlignment="1">
      <alignment horizontal="center"/>
    </xf>
    <xf numFmtId="2" fontId="2" fillId="0" borderId="0" xfId="0" applyNumberFormat="1" applyFont="1" applyAlignment="1">
      <alignment wrapText="1"/>
    </xf>
    <xf numFmtId="1" fontId="0" fillId="0" borderId="0" xfId="0" applyNumberFormat="1" applyAlignment="1">
      <alignment horizontal="right"/>
    </xf>
    <xf numFmtId="1" fontId="2" fillId="0" borderId="0" xfId="0" applyNumberFormat="1" applyFont="1" applyAlignment="1">
      <alignment horizontal="right" wrapText="1"/>
    </xf>
    <xf numFmtId="0" fontId="0" fillId="0" borderId="1" xfId="0" applyBorder="1" applyAlignment="1">
      <alignment horizontal="center"/>
    </xf>
    <xf numFmtId="0" fontId="3" fillId="0" borderId="0" xfId="0" applyFont="1"/>
    <xf numFmtId="0" fontId="3" fillId="0" borderId="0" xfId="0" applyFont="1" applyAlignment="1">
      <alignment horizontal="center"/>
    </xf>
    <xf numFmtId="1" fontId="3" fillId="0" borderId="0" xfId="0" applyNumberFormat="1" applyFont="1" applyAlignment="1">
      <alignment horizontal="right"/>
    </xf>
    <xf numFmtId="1" fontId="2" fillId="0" borderId="9" xfId="0" applyNumberFormat="1" applyFont="1" applyBorder="1" applyAlignment="1">
      <alignment horizontal="right" wrapText="1"/>
    </xf>
    <xf numFmtId="1" fontId="3" fillId="0" borderId="2" xfId="0" applyNumberFormat="1" applyFont="1" applyBorder="1" applyAlignment="1">
      <alignment horizontal="center"/>
    </xf>
    <xf numFmtId="1" fontId="2" fillId="0" borderId="10" xfId="0" applyNumberFormat="1" applyFont="1" applyBorder="1" applyAlignment="1">
      <alignment horizontal="right" wrapText="1"/>
    </xf>
    <xf numFmtId="3" fontId="0" fillId="0" borderId="4" xfId="0" applyNumberFormat="1" applyBorder="1" applyAlignment="1">
      <alignment horizontal="right"/>
    </xf>
    <xf numFmtId="3" fontId="0" fillId="0" borderId="1" xfId="0" applyNumberFormat="1" applyBorder="1" applyAlignment="1">
      <alignment horizontal="right"/>
    </xf>
    <xf numFmtId="3" fontId="0" fillId="0" borderId="5" xfId="0" applyNumberFormat="1" applyBorder="1" applyAlignment="1">
      <alignment horizontal="right"/>
    </xf>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1" fontId="2" fillId="4" borderId="10" xfId="0" applyNumberFormat="1" applyFont="1" applyFill="1" applyBorder="1" applyAlignment="1">
      <alignment horizontal="right" wrapText="1"/>
    </xf>
    <xf numFmtId="3" fontId="1" fillId="0" borderId="0" xfId="0" applyNumberFormat="1" applyFont="1" applyAlignment="1">
      <alignment horizontal="right"/>
    </xf>
    <xf numFmtId="1" fontId="2" fillId="4" borderId="11" xfId="0" applyNumberFormat="1" applyFont="1" applyFill="1" applyBorder="1" applyAlignment="1">
      <alignment horizontal="right" wrapText="1"/>
    </xf>
    <xf numFmtId="1" fontId="2" fillId="0" borderId="10" xfId="0" applyNumberFormat="1" applyFont="1" applyFill="1" applyBorder="1" applyAlignment="1">
      <alignment horizontal="right" wrapText="1"/>
    </xf>
    <xf numFmtId="1" fontId="2" fillId="3" borderId="10" xfId="0" applyNumberFormat="1" applyFont="1" applyFill="1" applyBorder="1" applyAlignment="1">
      <alignment horizontal="right" wrapText="1"/>
    </xf>
    <xf numFmtId="1" fontId="2" fillId="3" borderId="15" xfId="0" applyNumberFormat="1" applyFont="1" applyFill="1" applyBorder="1" applyAlignment="1">
      <alignment horizontal="right" wrapText="1"/>
    </xf>
    <xf numFmtId="3" fontId="2" fillId="3" borderId="1" xfId="0" applyNumberFormat="1" applyFont="1" applyFill="1" applyBorder="1" applyAlignment="1">
      <alignment horizontal="right"/>
    </xf>
    <xf numFmtId="3" fontId="2" fillId="3" borderId="7" xfId="0" applyNumberFormat="1" applyFont="1" applyFill="1" applyBorder="1" applyAlignment="1">
      <alignment horizontal="right"/>
    </xf>
    <xf numFmtId="1" fontId="5" fillId="0" borderId="0" xfId="0" applyNumberFormat="1" applyFont="1" applyAlignment="1">
      <alignment horizontal="right"/>
    </xf>
    <xf numFmtId="0" fontId="3" fillId="0" borderId="2" xfId="0" applyFont="1" applyBorder="1"/>
    <xf numFmtId="0" fontId="6" fillId="0" borderId="0" xfId="0" applyFont="1"/>
    <xf numFmtId="0" fontId="7" fillId="0" borderId="0" xfId="0" applyFont="1" applyAlignment="1">
      <alignment horizontal="left"/>
    </xf>
    <xf numFmtId="0" fontId="7" fillId="2" borderId="1" xfId="0" applyFont="1" applyFill="1" applyBorder="1" applyAlignment="1">
      <alignment horizontal="center"/>
    </xf>
    <xf numFmtId="0" fontId="7" fillId="3" borderId="1" xfId="0" applyFont="1" applyFill="1" applyBorder="1" applyAlignment="1">
      <alignment horizontal="center"/>
    </xf>
    <xf numFmtId="0" fontId="7" fillId="0" borderId="3"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3" fontId="2" fillId="3" borderId="3" xfId="0" applyNumberFormat="1" applyFont="1" applyFill="1" applyBorder="1" applyAlignment="1">
      <alignment horizontal="right"/>
    </xf>
    <xf numFmtId="3" fontId="2" fillId="3" borderId="18" xfId="0" applyNumberFormat="1" applyFont="1" applyFill="1" applyBorder="1" applyAlignment="1">
      <alignment horizontal="right"/>
    </xf>
    <xf numFmtId="3" fontId="2" fillId="0" borderId="19" xfId="0" applyNumberFormat="1" applyFont="1" applyBorder="1" applyAlignment="1">
      <alignment horizontal="right"/>
    </xf>
    <xf numFmtId="3" fontId="2" fillId="3" borderId="19" xfId="0" applyNumberFormat="1" applyFont="1" applyFill="1" applyBorder="1" applyAlignment="1">
      <alignment horizontal="right"/>
    </xf>
    <xf numFmtId="2" fontId="2" fillId="4" borderId="3" xfId="0" applyNumberFormat="1" applyFont="1" applyFill="1" applyBorder="1" applyAlignment="1">
      <alignment horizontal="center" wrapText="1"/>
    </xf>
    <xf numFmtId="0" fontId="0" fillId="0" borderId="3" xfId="0" applyBorder="1" applyAlignment="1">
      <alignment horizontal="center"/>
    </xf>
    <xf numFmtId="2" fontId="2" fillId="0" borderId="20" xfId="0" applyNumberFormat="1" applyFont="1" applyBorder="1" applyAlignment="1">
      <alignment wrapText="1"/>
    </xf>
    <xf numFmtId="0" fontId="0" fillId="0" borderId="20" xfId="0" applyBorder="1"/>
    <xf numFmtId="2" fontId="2" fillId="0" borderId="17" xfId="0" applyNumberFormat="1" applyFont="1" applyBorder="1" applyAlignment="1">
      <alignment horizontal="center" wrapText="1"/>
    </xf>
    <xf numFmtId="0" fontId="0" fillId="0" borderId="17" xfId="0" applyBorder="1" applyAlignment="1">
      <alignment horizontal="center"/>
    </xf>
    <xf numFmtId="2" fontId="2" fillId="0" borderId="22" xfId="0" applyNumberFormat="1" applyFont="1" applyBorder="1" applyAlignment="1">
      <alignment wrapText="1"/>
    </xf>
    <xf numFmtId="0" fontId="0" fillId="0" borderId="23" xfId="0" applyBorder="1"/>
    <xf numFmtId="0" fontId="0" fillId="0" borderId="24" xfId="0" applyBorder="1"/>
    <xf numFmtId="3" fontId="2" fillId="0" borderId="7" xfId="0" applyNumberFormat="1" applyFont="1" applyBorder="1" applyAlignment="1">
      <alignment horizontal="right"/>
    </xf>
    <xf numFmtId="3" fontId="2" fillId="3" borderId="2" xfId="0" applyNumberFormat="1" applyFont="1" applyFill="1" applyBorder="1" applyAlignment="1">
      <alignment horizontal="right"/>
    </xf>
    <xf numFmtId="10" fontId="2" fillId="3" borderId="5" xfId="1" applyNumberFormat="1" applyFont="1" applyFill="1" applyBorder="1" applyAlignment="1">
      <alignment horizontal="right"/>
    </xf>
    <xf numFmtId="10" fontId="2" fillId="3" borderId="1" xfId="1" applyNumberFormat="1" applyFont="1" applyFill="1" applyBorder="1" applyAlignment="1">
      <alignment horizontal="right"/>
    </xf>
    <xf numFmtId="10" fontId="2" fillId="3" borderId="7" xfId="1" applyNumberFormat="1" applyFont="1" applyFill="1" applyBorder="1" applyAlignment="1">
      <alignment horizontal="right"/>
    </xf>
    <xf numFmtId="10" fontId="2" fillId="3" borderId="2" xfId="1" applyNumberFormat="1" applyFont="1" applyFill="1" applyBorder="1" applyAlignment="1">
      <alignment horizontal="right"/>
    </xf>
    <xf numFmtId="10" fontId="2" fillId="3" borderId="8" xfId="1" applyNumberFormat="1" applyFont="1" applyFill="1" applyBorder="1" applyAlignment="1">
      <alignment horizontal="right"/>
    </xf>
    <xf numFmtId="0" fontId="7" fillId="0" borderId="0" xfId="0" applyFont="1" applyBorder="1" applyAlignment="1">
      <alignment horizontal="left"/>
    </xf>
    <xf numFmtId="1" fontId="2" fillId="3" borderId="26" xfId="0" applyNumberFormat="1" applyFont="1" applyFill="1" applyBorder="1" applyAlignment="1">
      <alignment horizontal="right" wrapText="1"/>
    </xf>
    <xf numFmtId="0" fontId="0" fillId="5" borderId="20" xfId="0" applyFill="1" applyBorder="1"/>
    <xf numFmtId="0" fontId="8" fillId="5" borderId="0" xfId="0" applyFont="1" applyFill="1"/>
    <xf numFmtId="0" fontId="0" fillId="5" borderId="21" xfId="0" applyFill="1" applyBorder="1"/>
    <xf numFmtId="1" fontId="2" fillId="3" borderId="27" xfId="0" applyNumberFormat="1" applyFont="1" applyFill="1" applyBorder="1" applyAlignment="1">
      <alignment horizontal="right" wrapText="1"/>
    </xf>
    <xf numFmtId="0" fontId="7" fillId="0" borderId="3"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1" fontId="2" fillId="3" borderId="25" xfId="0" applyNumberFormat="1" applyFont="1" applyFill="1" applyBorder="1" applyAlignment="1">
      <alignment horizontal="center"/>
    </xf>
    <xf numFmtId="1" fontId="2" fillId="3" borderId="0" xfId="0" applyNumberFormat="1" applyFont="1" applyFill="1" applyBorder="1" applyAlignment="1">
      <alignment horizontal="center"/>
    </xf>
    <xf numFmtId="1" fontId="2" fillId="2" borderId="12" xfId="0" applyNumberFormat="1" applyFont="1" applyFill="1" applyBorder="1" applyAlignment="1">
      <alignment horizontal="center"/>
    </xf>
    <xf numFmtId="1" fontId="2" fillId="2" borderId="13" xfId="0" applyNumberFormat="1" applyFont="1" applyFill="1" applyBorder="1" applyAlignment="1">
      <alignment horizontal="center"/>
    </xf>
    <xf numFmtId="1" fontId="2" fillId="2" borderId="14"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G223"/>
  <sheetViews>
    <sheetView tabSelected="1" workbookViewId="0">
      <pane xSplit="4" ySplit="5" topLeftCell="E106" activePane="bottomRight" state="frozen"/>
      <selection pane="topRight" activeCell="E1" sqref="E1"/>
      <selection pane="bottomLeft" activeCell="A6" sqref="A6"/>
      <selection pane="bottomRight" activeCell="D112" sqref="D112"/>
    </sheetView>
  </sheetViews>
  <sheetFormatPr defaultRowHeight="15" x14ac:dyDescent="0.25"/>
  <cols>
    <col min="1" max="1" width="12.42578125" customWidth="1"/>
    <col min="2" max="2" width="6.42578125" style="2" hidden="1" customWidth="1"/>
    <col min="3" max="3" width="5" style="2" hidden="1" customWidth="1"/>
    <col min="4" max="4" width="44.5703125" bestFit="1" customWidth="1"/>
    <col min="5" max="5" width="7.7109375" style="4" bestFit="1" customWidth="1"/>
    <col min="6" max="6" width="11.140625" style="4" bestFit="1" customWidth="1"/>
    <col min="7" max="7" width="9.7109375" style="4" customWidth="1"/>
    <col min="8" max="8" width="9.140625" style="4"/>
    <col min="9" max="9" width="9.140625" style="4" bestFit="1" customWidth="1"/>
    <col min="10" max="10" width="8.85546875" style="4" customWidth="1"/>
    <col min="11" max="11" width="6.42578125" style="4" hidden="1" customWidth="1"/>
    <col min="12" max="12" width="8.42578125" style="4" hidden="1" customWidth="1"/>
    <col min="13" max="13" width="9.85546875" style="4" customWidth="1"/>
    <col min="14" max="14" width="12.7109375" style="4" customWidth="1"/>
    <col min="15" max="15" width="10" style="4" customWidth="1"/>
    <col min="16" max="16" width="9.140625" style="4"/>
    <col min="17" max="17" width="9.85546875" style="4" customWidth="1"/>
    <col min="18" max="19" width="10" style="4" customWidth="1"/>
    <col min="20" max="20" width="10.140625" style="4" bestFit="1" customWidth="1"/>
    <col min="21" max="23" width="9.140625" style="4"/>
    <col min="24" max="24" width="9" style="4" customWidth="1"/>
    <col min="25" max="25" width="8.7109375" style="4" customWidth="1"/>
    <col min="26" max="26" width="1.7109375" style="4" customWidth="1"/>
    <col min="27" max="31" width="0" style="4" hidden="1" customWidth="1"/>
    <col min="32" max="33" width="0" hidden="1" customWidth="1"/>
  </cols>
  <sheetData>
    <row r="1" spans="1:32" x14ac:dyDescent="0.25">
      <c r="A1" s="1" t="s">
        <v>313</v>
      </c>
      <c r="X1" s="27"/>
      <c r="Y1" s="27" t="s">
        <v>355</v>
      </c>
    </row>
    <row r="2" spans="1:32" ht="3" customHeight="1" thickBot="1" x14ac:dyDescent="0.3"/>
    <row r="3" spans="1:32" ht="15.75" thickBot="1" x14ac:dyDescent="0.3">
      <c r="D3" s="59" t="s">
        <v>354</v>
      </c>
      <c r="E3" s="67" t="s">
        <v>314</v>
      </c>
      <c r="F3" s="68"/>
      <c r="G3" s="68"/>
      <c r="H3" s="68"/>
      <c r="I3" s="68"/>
      <c r="J3" s="68"/>
      <c r="K3" s="68"/>
      <c r="L3" s="69"/>
      <c r="M3" s="65" t="s">
        <v>315</v>
      </c>
      <c r="N3" s="66"/>
      <c r="O3" s="66"/>
      <c r="P3" s="66"/>
      <c r="Q3" s="66"/>
      <c r="R3" s="66"/>
      <c r="S3" s="66"/>
      <c r="T3" s="66"/>
      <c r="U3" s="66"/>
      <c r="V3" s="66"/>
      <c r="W3" s="66"/>
      <c r="X3" s="66"/>
      <c r="Y3" s="66"/>
    </row>
    <row r="4" spans="1:32" s="7" customFormat="1" ht="15.75" thickBot="1" x14ac:dyDescent="0.3">
      <c r="B4" s="8"/>
      <c r="C4" s="8"/>
      <c r="D4" s="28" t="s">
        <v>312</v>
      </c>
      <c r="E4" s="11">
        <v>1</v>
      </c>
      <c r="F4" s="11">
        <f>E4+1</f>
        <v>2</v>
      </c>
      <c r="G4" s="11">
        <v>3</v>
      </c>
      <c r="H4" s="11">
        <f>G4+1</f>
        <v>4</v>
      </c>
      <c r="I4" s="11">
        <f>H4+1</f>
        <v>5</v>
      </c>
      <c r="J4" s="11">
        <f>I4+1</f>
        <v>6</v>
      </c>
      <c r="K4" s="11"/>
      <c r="L4" s="11"/>
      <c r="M4" s="11">
        <f>J4+1</f>
        <v>7</v>
      </c>
      <c r="N4" s="11">
        <f>M4+1</f>
        <v>8</v>
      </c>
      <c r="O4" s="11">
        <f>N4+1</f>
        <v>9</v>
      </c>
      <c r="P4" s="11">
        <f>O4+1</f>
        <v>10</v>
      </c>
      <c r="Q4" s="11">
        <f>P4+1</f>
        <v>11</v>
      </c>
      <c r="R4" s="11">
        <f>Q4+1</f>
        <v>12</v>
      </c>
      <c r="S4" s="11">
        <v>13</v>
      </c>
      <c r="T4" s="11">
        <f>S4+1</f>
        <v>14</v>
      </c>
      <c r="U4" s="11">
        <f>T4+1</f>
        <v>15</v>
      </c>
      <c r="V4" s="11">
        <f>U4+1</f>
        <v>16</v>
      </c>
      <c r="W4" s="11">
        <f>V4+1</f>
        <v>17</v>
      </c>
      <c r="X4" s="11">
        <f>W4+1</f>
        <v>18</v>
      </c>
      <c r="Y4" s="11">
        <v>19</v>
      </c>
      <c r="Z4" s="9"/>
      <c r="AA4" s="9"/>
      <c r="AB4" s="9"/>
      <c r="AC4" s="9"/>
      <c r="AD4" s="9"/>
      <c r="AE4" s="9"/>
    </row>
    <row r="5" spans="1:32" s="3" customFormat="1" ht="105" x14ac:dyDescent="0.25">
      <c r="A5" s="46" t="s">
        <v>0</v>
      </c>
      <c r="B5" s="44" t="s">
        <v>2</v>
      </c>
      <c r="C5" s="40" t="s">
        <v>1</v>
      </c>
      <c r="D5" s="42" t="s">
        <v>3</v>
      </c>
      <c r="E5" s="10" t="s">
        <v>306</v>
      </c>
      <c r="F5" s="12" t="s">
        <v>346</v>
      </c>
      <c r="G5" s="12" t="s">
        <v>324</v>
      </c>
      <c r="H5" s="12" t="s">
        <v>325</v>
      </c>
      <c r="I5" s="12" t="s">
        <v>326</v>
      </c>
      <c r="J5" s="12" t="s">
        <v>327</v>
      </c>
      <c r="K5" s="19" t="s">
        <v>5</v>
      </c>
      <c r="L5" s="21" t="s">
        <v>6</v>
      </c>
      <c r="M5" s="10" t="s">
        <v>342</v>
      </c>
      <c r="N5" s="22" t="s">
        <v>345</v>
      </c>
      <c r="O5" s="22" t="s">
        <v>343</v>
      </c>
      <c r="P5" s="12" t="s">
        <v>318</v>
      </c>
      <c r="Q5" s="12" t="s">
        <v>316</v>
      </c>
      <c r="R5" s="22" t="s">
        <v>317</v>
      </c>
      <c r="S5" s="23" t="s">
        <v>340</v>
      </c>
      <c r="T5" s="23" t="s">
        <v>319</v>
      </c>
      <c r="U5" s="24" t="s">
        <v>320</v>
      </c>
      <c r="V5" s="24" t="s">
        <v>323</v>
      </c>
      <c r="W5" s="24" t="s">
        <v>338</v>
      </c>
      <c r="X5" s="57" t="s">
        <v>337</v>
      </c>
      <c r="Y5" s="61" t="s">
        <v>348</v>
      </c>
      <c r="Z5" s="5"/>
      <c r="AA5" s="5" t="s">
        <v>303</v>
      </c>
      <c r="AB5" s="5" t="s">
        <v>4</v>
      </c>
      <c r="AC5" s="5" t="s">
        <v>304</v>
      </c>
      <c r="AD5" s="5" t="s">
        <v>308</v>
      </c>
      <c r="AE5" s="5" t="s">
        <v>305</v>
      </c>
    </row>
    <row r="6" spans="1:32" x14ac:dyDescent="0.25">
      <c r="A6" s="47" t="s">
        <v>7</v>
      </c>
      <c r="B6" s="45"/>
      <c r="C6" s="41">
        <v>6907</v>
      </c>
      <c r="D6" s="43" t="s">
        <v>8</v>
      </c>
      <c r="E6" s="13">
        <v>1242</v>
      </c>
      <c r="F6" s="14">
        <v>6149802.4198445771</v>
      </c>
      <c r="G6" s="14">
        <f>F6/E6</f>
        <v>4951.531739005296</v>
      </c>
      <c r="H6" s="14">
        <v>43955.615605364554</v>
      </c>
      <c r="I6" s="14">
        <v>0</v>
      </c>
      <c r="J6" s="14">
        <v>0</v>
      </c>
      <c r="K6" s="14"/>
      <c r="L6" s="15"/>
      <c r="M6" s="13">
        <v>1264</v>
      </c>
      <c r="N6" s="14">
        <v>6475475.1110816859</v>
      </c>
      <c r="O6" s="14">
        <f>N6/M6</f>
        <v>5123.0024612988018</v>
      </c>
      <c r="P6" s="14">
        <v>0</v>
      </c>
      <c r="Q6" s="14">
        <v>0</v>
      </c>
      <c r="R6" s="14">
        <v>0</v>
      </c>
      <c r="S6" s="25">
        <f>R6-J6</f>
        <v>0</v>
      </c>
      <c r="T6" s="25">
        <f>N6-F6</f>
        <v>325672.69123710878</v>
      </c>
      <c r="U6" s="52">
        <f>N6/F6-1</f>
        <v>5.2956610473567034E-2</v>
      </c>
      <c r="V6" s="36">
        <f>M6-E6</f>
        <v>22</v>
      </c>
      <c r="W6" s="36">
        <f>O6-G6</f>
        <v>171.47072229350579</v>
      </c>
      <c r="X6" s="52">
        <f>O6/G6-1</f>
        <v>3.4629834025450945E-2</v>
      </c>
      <c r="Y6" s="51">
        <v>3.196859865173729E-2</v>
      </c>
      <c r="AA6" s="20">
        <f t="shared" ref="AA6:AA37" si="0">N6-F6</f>
        <v>325672.69123710878</v>
      </c>
      <c r="AB6" s="20">
        <f t="shared" ref="AB6:AB37" si="1">P6-H6</f>
        <v>-43955.615605364554</v>
      </c>
      <c r="AC6" s="20" t="e">
        <f>#REF!-#REF!</f>
        <v>#REF!</v>
      </c>
      <c r="AD6" s="20">
        <f t="shared" ref="AD6:AD37" si="2">R6-J6</f>
        <v>0</v>
      </c>
      <c r="AE6" s="20">
        <f t="shared" ref="AE6:AE37" si="3">Q6-I6</f>
        <v>0</v>
      </c>
      <c r="AF6" s="20" t="e">
        <f>SUM(AB6:AE6)</f>
        <v>#REF!</v>
      </c>
    </row>
    <row r="7" spans="1:32" x14ac:dyDescent="0.25">
      <c r="A7" s="47" t="s">
        <v>7</v>
      </c>
      <c r="B7" s="45"/>
      <c r="C7" s="41">
        <v>6906</v>
      </c>
      <c r="D7" s="43" t="s">
        <v>9</v>
      </c>
      <c r="E7" s="13">
        <v>1564</v>
      </c>
      <c r="F7" s="14">
        <v>8099692.4546141941</v>
      </c>
      <c r="G7" s="14">
        <f t="shared" ref="G7:G70" si="4">F7/E7</f>
        <v>5178.8314927200727</v>
      </c>
      <c r="H7" s="14">
        <v>0</v>
      </c>
      <c r="I7" s="14">
        <v>0</v>
      </c>
      <c r="J7" s="14">
        <v>0</v>
      </c>
      <c r="K7" s="14"/>
      <c r="L7" s="15"/>
      <c r="M7" s="13">
        <v>1565</v>
      </c>
      <c r="N7" s="14">
        <v>8427624.555495549</v>
      </c>
      <c r="O7" s="14">
        <f t="shared" ref="O7:O70" si="5">N7/M7</f>
        <v>5385.0636137351748</v>
      </c>
      <c r="P7" s="14">
        <v>0</v>
      </c>
      <c r="Q7" s="14">
        <v>0</v>
      </c>
      <c r="R7" s="14">
        <v>0</v>
      </c>
      <c r="S7" s="25">
        <f t="shared" ref="S7:S70" si="6">R7-J7</f>
        <v>0</v>
      </c>
      <c r="T7" s="25">
        <f t="shared" ref="T7:T70" si="7">N7-F7</f>
        <v>327932.10088135488</v>
      </c>
      <c r="U7" s="52">
        <f t="shared" ref="U7:U70" si="8">N7/F7-1</f>
        <v>4.0486981785899712E-2</v>
      </c>
      <c r="V7" s="36">
        <f t="shared" ref="V7:V70" si="9">M7-E7</f>
        <v>1</v>
      </c>
      <c r="W7" s="36">
        <f t="shared" ref="W7:W70" si="10">O7-G7</f>
        <v>206.23212101510217</v>
      </c>
      <c r="X7" s="52">
        <f t="shared" ref="X7:X70" si="11">O7/G7-1</f>
        <v>3.9822133874215515E-2</v>
      </c>
      <c r="Y7" s="51">
        <v>3.942565334931869E-2</v>
      </c>
      <c r="AA7" s="20">
        <f t="shared" si="0"/>
        <v>327932.10088135488</v>
      </c>
      <c r="AB7" s="20">
        <f t="shared" si="1"/>
        <v>0</v>
      </c>
      <c r="AC7" s="20" t="e">
        <f>#REF!-#REF!</f>
        <v>#REF!</v>
      </c>
      <c r="AD7" s="20">
        <f t="shared" si="2"/>
        <v>0</v>
      </c>
      <c r="AE7" s="20">
        <f t="shared" si="3"/>
        <v>0</v>
      </c>
      <c r="AF7" s="20" t="e">
        <f t="shared" ref="AF7:AF70" si="12">SUM(AB7:AE7)</f>
        <v>#REF!</v>
      </c>
    </row>
    <row r="8" spans="1:32" x14ac:dyDescent="0.25">
      <c r="A8" s="47" t="s">
        <v>7</v>
      </c>
      <c r="B8" s="45"/>
      <c r="C8" s="41">
        <v>6102</v>
      </c>
      <c r="D8" s="43" t="s">
        <v>10</v>
      </c>
      <c r="E8" s="13">
        <v>955</v>
      </c>
      <c r="F8" s="14">
        <v>4342435.6035154909</v>
      </c>
      <c r="G8" s="14">
        <f t="shared" si="4"/>
        <v>4547.0529879743362</v>
      </c>
      <c r="H8" s="14">
        <v>62585.704248937313</v>
      </c>
      <c r="I8" s="14">
        <v>0</v>
      </c>
      <c r="J8" s="14">
        <v>0</v>
      </c>
      <c r="K8" s="14"/>
      <c r="L8" s="15"/>
      <c r="M8" s="13">
        <v>960</v>
      </c>
      <c r="N8" s="14">
        <v>4482877.6104650125</v>
      </c>
      <c r="O8" s="14">
        <f t="shared" si="5"/>
        <v>4669.6641775677217</v>
      </c>
      <c r="P8" s="14">
        <v>0</v>
      </c>
      <c r="Q8" s="14">
        <v>0</v>
      </c>
      <c r="R8" s="14">
        <v>0</v>
      </c>
      <c r="S8" s="25">
        <f t="shared" si="6"/>
        <v>0</v>
      </c>
      <c r="T8" s="25">
        <f t="shared" si="7"/>
        <v>140442.0069495216</v>
      </c>
      <c r="U8" s="52">
        <f t="shared" si="8"/>
        <v>3.2341759273488035E-2</v>
      </c>
      <c r="V8" s="36">
        <f t="shared" si="9"/>
        <v>5</v>
      </c>
      <c r="W8" s="36">
        <f t="shared" si="10"/>
        <v>122.61118959338546</v>
      </c>
      <c r="X8" s="52">
        <f t="shared" si="11"/>
        <v>2.6964979277271928E-2</v>
      </c>
      <c r="Y8" s="51">
        <v>2.4730090859092835E-2</v>
      </c>
      <c r="AA8" s="20">
        <f t="shared" si="0"/>
        <v>140442.0069495216</v>
      </c>
      <c r="AB8" s="20">
        <f t="shared" si="1"/>
        <v>-62585.704248937313</v>
      </c>
      <c r="AC8" s="20" t="e">
        <f>#REF!-#REF!</f>
        <v>#REF!</v>
      </c>
      <c r="AD8" s="20">
        <f t="shared" si="2"/>
        <v>0</v>
      </c>
      <c r="AE8" s="20">
        <f t="shared" si="3"/>
        <v>0</v>
      </c>
      <c r="AF8" s="20" t="e">
        <f t="shared" si="12"/>
        <v>#REF!</v>
      </c>
    </row>
    <row r="9" spans="1:32" x14ac:dyDescent="0.25">
      <c r="A9" s="47" t="s">
        <v>7</v>
      </c>
      <c r="B9" s="45"/>
      <c r="C9" s="41">
        <v>6908</v>
      </c>
      <c r="D9" s="58" t="s">
        <v>11</v>
      </c>
      <c r="E9" s="13">
        <v>1588</v>
      </c>
      <c r="F9" s="14">
        <v>8174727.8509181319</v>
      </c>
      <c r="G9" s="14">
        <f t="shared" si="4"/>
        <v>5147.8135081348437</v>
      </c>
      <c r="H9" s="14">
        <v>263477.44203337654</v>
      </c>
      <c r="I9" s="14">
        <v>0</v>
      </c>
      <c r="J9" s="14">
        <v>0</v>
      </c>
      <c r="K9" s="14"/>
      <c r="L9" s="15"/>
      <c r="M9" s="13">
        <v>1626</v>
      </c>
      <c r="N9" s="14">
        <v>8519465.4629656151</v>
      </c>
      <c r="O9" s="14">
        <f t="shared" si="5"/>
        <v>5239.5236549604033</v>
      </c>
      <c r="P9" s="14">
        <v>126366.0598639762</v>
      </c>
      <c r="Q9" s="14">
        <v>0</v>
      </c>
      <c r="R9" s="14">
        <v>0</v>
      </c>
      <c r="S9" s="25">
        <f t="shared" si="6"/>
        <v>0</v>
      </c>
      <c r="T9" s="25">
        <f t="shared" si="7"/>
        <v>344737.61204748321</v>
      </c>
      <c r="U9" s="52">
        <f t="shared" si="8"/>
        <v>4.2171142371273396E-2</v>
      </c>
      <c r="V9" s="36">
        <f t="shared" si="9"/>
        <v>38</v>
      </c>
      <c r="W9" s="36">
        <f t="shared" si="10"/>
        <v>91.710146825559605</v>
      </c>
      <c r="X9" s="52">
        <f t="shared" si="11"/>
        <v>1.7815359216225346E-2</v>
      </c>
      <c r="Y9" s="51">
        <v>1.8142462766713274E-2</v>
      </c>
      <c r="AA9" s="20">
        <f t="shared" si="0"/>
        <v>344737.61204748321</v>
      </c>
      <c r="AB9" s="20">
        <f t="shared" si="1"/>
        <v>-137111.38216940034</v>
      </c>
      <c r="AC9" s="20" t="e">
        <f>#REF!-#REF!</f>
        <v>#REF!</v>
      </c>
      <c r="AD9" s="20">
        <f t="shared" si="2"/>
        <v>0</v>
      </c>
      <c r="AE9" s="20">
        <f t="shared" si="3"/>
        <v>0</v>
      </c>
      <c r="AF9" s="20" t="e">
        <f t="shared" si="12"/>
        <v>#REF!</v>
      </c>
    </row>
    <row r="10" spans="1:32" x14ac:dyDescent="0.25">
      <c r="A10" s="47" t="s">
        <v>12</v>
      </c>
      <c r="B10" s="45" t="s">
        <v>13</v>
      </c>
      <c r="C10" s="41">
        <v>2173</v>
      </c>
      <c r="D10" s="58" t="s">
        <v>14</v>
      </c>
      <c r="E10" s="13">
        <v>216</v>
      </c>
      <c r="F10" s="14">
        <v>817439.9727039584</v>
      </c>
      <c r="G10" s="14">
        <f t="shared" si="4"/>
        <v>3784.4443180738813</v>
      </c>
      <c r="H10" s="14">
        <v>61439.972703958396</v>
      </c>
      <c r="I10" s="14">
        <v>886.55886102051591</v>
      </c>
      <c r="J10" s="14">
        <v>0</v>
      </c>
      <c r="K10" s="14"/>
      <c r="L10" s="15"/>
      <c r="M10" s="13">
        <v>222</v>
      </c>
      <c r="N10" s="14">
        <v>850263.27328055887</v>
      </c>
      <c r="O10" s="14">
        <f t="shared" si="5"/>
        <v>3830.014744507022</v>
      </c>
      <c r="P10" s="14">
        <v>17763.273280558875</v>
      </c>
      <c r="Q10" s="14">
        <v>28454.17148235326</v>
      </c>
      <c r="R10" s="14">
        <v>0</v>
      </c>
      <c r="S10" s="25">
        <f t="shared" si="6"/>
        <v>0</v>
      </c>
      <c r="T10" s="25">
        <f t="shared" si="7"/>
        <v>32823.300576600479</v>
      </c>
      <c r="U10" s="52">
        <f t="shared" si="8"/>
        <v>4.0153774800156139E-2</v>
      </c>
      <c r="V10" s="36">
        <f t="shared" si="9"/>
        <v>6</v>
      </c>
      <c r="W10" s="36">
        <f t="shared" si="10"/>
        <v>45.57042643314071</v>
      </c>
      <c r="X10" s="52">
        <f t="shared" si="11"/>
        <v>1.2041510616368045E-2</v>
      </c>
      <c r="Y10" s="51">
        <v>1.5824524290589892E-2</v>
      </c>
      <c r="AA10" s="20">
        <f t="shared" si="0"/>
        <v>32823.300576600479</v>
      </c>
      <c r="AB10" s="20">
        <f t="shared" si="1"/>
        <v>-43676.699423399521</v>
      </c>
      <c r="AC10" s="20" t="e">
        <f>#REF!-#REF!</f>
        <v>#REF!</v>
      </c>
      <c r="AD10" s="20">
        <f t="shared" si="2"/>
        <v>0</v>
      </c>
      <c r="AE10" s="20">
        <f t="shared" si="3"/>
        <v>27567.612621332744</v>
      </c>
      <c r="AF10" s="20" t="e">
        <f t="shared" si="12"/>
        <v>#REF!</v>
      </c>
    </row>
    <row r="11" spans="1:32" x14ac:dyDescent="0.25">
      <c r="A11" s="47" t="s">
        <v>12</v>
      </c>
      <c r="B11" s="45" t="s">
        <v>15</v>
      </c>
      <c r="C11" s="41">
        <v>3000</v>
      </c>
      <c r="D11" s="43" t="s">
        <v>16</v>
      </c>
      <c r="E11" s="13">
        <v>613</v>
      </c>
      <c r="F11" s="14">
        <v>2625426.2134120958</v>
      </c>
      <c r="G11" s="14">
        <f t="shared" si="4"/>
        <v>4282.9138881110857</v>
      </c>
      <c r="H11" s="14">
        <v>27351.537502130028</v>
      </c>
      <c r="I11" s="14">
        <v>0</v>
      </c>
      <c r="J11" s="14">
        <v>0</v>
      </c>
      <c r="K11" s="14"/>
      <c r="L11" s="15"/>
      <c r="M11" s="13">
        <v>615</v>
      </c>
      <c r="N11" s="14">
        <v>2709564.365072839</v>
      </c>
      <c r="O11" s="14">
        <f t="shared" si="5"/>
        <v>4405.7957155655922</v>
      </c>
      <c r="P11" s="14">
        <v>0</v>
      </c>
      <c r="Q11" s="14">
        <v>0</v>
      </c>
      <c r="R11" s="14">
        <v>0</v>
      </c>
      <c r="S11" s="25">
        <f t="shared" si="6"/>
        <v>0</v>
      </c>
      <c r="T11" s="25">
        <f t="shared" si="7"/>
        <v>84138.151660743169</v>
      </c>
      <c r="U11" s="52">
        <f t="shared" si="8"/>
        <v>3.2047425759261561E-2</v>
      </c>
      <c r="V11" s="36">
        <f t="shared" si="9"/>
        <v>2</v>
      </c>
      <c r="W11" s="36">
        <f t="shared" si="10"/>
        <v>122.88182745450649</v>
      </c>
      <c r="X11" s="52">
        <f t="shared" si="11"/>
        <v>2.8691173968174555E-2</v>
      </c>
      <c r="Y11" s="51">
        <v>2.8832900307263376E-2</v>
      </c>
      <c r="AA11" s="20">
        <f t="shared" si="0"/>
        <v>84138.151660743169</v>
      </c>
      <c r="AB11" s="20">
        <f t="shared" si="1"/>
        <v>-27351.537502130028</v>
      </c>
      <c r="AC11" s="20" t="e">
        <f>#REF!-#REF!</f>
        <v>#REF!</v>
      </c>
      <c r="AD11" s="20">
        <f t="shared" si="2"/>
        <v>0</v>
      </c>
      <c r="AE11" s="20">
        <f t="shared" si="3"/>
        <v>0</v>
      </c>
      <c r="AF11" s="20" t="e">
        <f t="shared" si="12"/>
        <v>#REF!</v>
      </c>
    </row>
    <row r="12" spans="1:32" x14ac:dyDescent="0.25">
      <c r="A12" s="47" t="s">
        <v>12</v>
      </c>
      <c r="B12" s="45" t="s">
        <v>17</v>
      </c>
      <c r="C12" s="41">
        <v>3026</v>
      </c>
      <c r="D12" s="43" t="s">
        <v>18</v>
      </c>
      <c r="E12" s="13">
        <v>327</v>
      </c>
      <c r="F12" s="14">
        <v>1144846.5251073448</v>
      </c>
      <c r="G12" s="14">
        <f t="shared" si="4"/>
        <v>3501.059709808394</v>
      </c>
      <c r="H12" s="14">
        <v>346.52510734496173</v>
      </c>
      <c r="I12" s="14">
        <v>64417.585853633995</v>
      </c>
      <c r="J12" s="14">
        <v>0</v>
      </c>
      <c r="K12" s="14"/>
      <c r="L12" s="15"/>
      <c r="M12" s="13">
        <v>340</v>
      </c>
      <c r="N12" s="14">
        <v>1275000</v>
      </c>
      <c r="O12" s="14">
        <f t="shared" si="5"/>
        <v>3750</v>
      </c>
      <c r="P12" s="14">
        <v>0</v>
      </c>
      <c r="Q12" s="14">
        <v>111564.37472762982</v>
      </c>
      <c r="R12" s="14">
        <v>0</v>
      </c>
      <c r="S12" s="25">
        <f t="shared" si="6"/>
        <v>0</v>
      </c>
      <c r="T12" s="25">
        <f t="shared" si="7"/>
        <v>130153.47489265515</v>
      </c>
      <c r="U12" s="52">
        <f t="shared" si="8"/>
        <v>0.11368639554585847</v>
      </c>
      <c r="V12" s="36">
        <f t="shared" si="9"/>
        <v>13</v>
      </c>
      <c r="W12" s="36">
        <f t="shared" si="10"/>
        <v>248.94029019160598</v>
      </c>
      <c r="X12" s="52">
        <f t="shared" si="11"/>
        <v>7.1104268657340208E-2</v>
      </c>
      <c r="Y12" s="51">
        <v>7.1104268657340208E-2</v>
      </c>
      <c r="AA12" s="20">
        <f t="shared" si="0"/>
        <v>130153.47489265515</v>
      </c>
      <c r="AB12" s="20">
        <f t="shared" si="1"/>
        <v>-346.52510734496173</v>
      </c>
      <c r="AC12" s="20" t="e">
        <f>#REF!-#REF!</f>
        <v>#REF!</v>
      </c>
      <c r="AD12" s="20">
        <f t="shared" si="2"/>
        <v>0</v>
      </c>
      <c r="AE12" s="20">
        <f t="shared" si="3"/>
        <v>47146.788873995829</v>
      </c>
      <c r="AF12" s="20" t="e">
        <f t="shared" si="12"/>
        <v>#REF!</v>
      </c>
    </row>
    <row r="13" spans="1:32" x14ac:dyDescent="0.25">
      <c r="A13" s="47" t="s">
        <v>12</v>
      </c>
      <c r="B13" s="45" t="s">
        <v>19</v>
      </c>
      <c r="C13" s="41">
        <v>2150</v>
      </c>
      <c r="D13" s="43" t="s">
        <v>20</v>
      </c>
      <c r="E13" s="13">
        <v>406</v>
      </c>
      <c r="F13" s="14">
        <v>1424667.2533333334</v>
      </c>
      <c r="G13" s="14">
        <f t="shared" si="4"/>
        <v>3509.0326436781611</v>
      </c>
      <c r="H13" s="14">
        <v>3667.253333333414</v>
      </c>
      <c r="I13" s="14">
        <v>60677.946580795724</v>
      </c>
      <c r="J13" s="14">
        <v>0</v>
      </c>
      <c r="K13" s="14"/>
      <c r="L13" s="15"/>
      <c r="M13" s="13">
        <v>396</v>
      </c>
      <c r="N13" s="14">
        <v>1485000</v>
      </c>
      <c r="O13" s="14">
        <f t="shared" si="5"/>
        <v>3750</v>
      </c>
      <c r="P13" s="14">
        <v>0</v>
      </c>
      <c r="Q13" s="14">
        <v>102255.29686796905</v>
      </c>
      <c r="R13" s="14">
        <v>0</v>
      </c>
      <c r="S13" s="25">
        <f t="shared" si="6"/>
        <v>0</v>
      </c>
      <c r="T13" s="25">
        <f t="shared" si="7"/>
        <v>60332.746666666586</v>
      </c>
      <c r="U13" s="52">
        <f t="shared" si="8"/>
        <v>4.2348658274768747E-2</v>
      </c>
      <c r="V13" s="36">
        <f t="shared" si="9"/>
        <v>-10</v>
      </c>
      <c r="W13" s="36">
        <f t="shared" si="10"/>
        <v>240.96735632183891</v>
      </c>
      <c r="X13" s="52">
        <f t="shared" si="11"/>
        <v>6.867059408978804E-2</v>
      </c>
      <c r="Y13" s="51">
        <v>6.867059408978804E-2</v>
      </c>
      <c r="AA13" s="20">
        <f t="shared" si="0"/>
        <v>60332.746666666586</v>
      </c>
      <c r="AB13" s="20">
        <f t="shared" si="1"/>
        <v>-3667.253333333414</v>
      </c>
      <c r="AC13" s="20" t="e">
        <f>#REF!-#REF!</f>
        <v>#REF!</v>
      </c>
      <c r="AD13" s="20">
        <f t="shared" si="2"/>
        <v>0</v>
      </c>
      <c r="AE13" s="20">
        <f t="shared" si="3"/>
        <v>41577.350287173329</v>
      </c>
      <c r="AF13" s="20" t="e">
        <f t="shared" si="12"/>
        <v>#REF!</v>
      </c>
    </row>
    <row r="14" spans="1:32" x14ac:dyDescent="0.25">
      <c r="A14" s="47" t="s">
        <v>12</v>
      </c>
      <c r="B14" s="45"/>
      <c r="C14" s="41">
        <v>2184</v>
      </c>
      <c r="D14" s="58" t="s">
        <v>21</v>
      </c>
      <c r="E14" s="13">
        <v>200</v>
      </c>
      <c r="F14" s="14">
        <v>961103.19542209327</v>
      </c>
      <c r="G14" s="14">
        <f t="shared" si="4"/>
        <v>4805.5159771104663</v>
      </c>
      <c r="H14" s="14">
        <v>49045.9631175783</v>
      </c>
      <c r="I14" s="14">
        <v>0</v>
      </c>
      <c r="J14" s="14">
        <v>0</v>
      </c>
      <c r="K14" s="14"/>
      <c r="L14" s="15"/>
      <c r="M14" s="13">
        <v>199</v>
      </c>
      <c r="N14" s="14">
        <v>972370.87795713858</v>
      </c>
      <c r="O14" s="14">
        <f t="shared" si="5"/>
        <v>4886.2858188800938</v>
      </c>
      <c r="P14" s="14">
        <v>28195.349155133474</v>
      </c>
      <c r="Q14" s="14">
        <v>0</v>
      </c>
      <c r="R14" s="14">
        <v>0</v>
      </c>
      <c r="S14" s="25">
        <f t="shared" si="6"/>
        <v>0</v>
      </c>
      <c r="T14" s="25">
        <f t="shared" si="7"/>
        <v>11267.682535045315</v>
      </c>
      <c r="U14" s="52">
        <f t="shared" si="8"/>
        <v>1.1723696881578594E-2</v>
      </c>
      <c r="V14" s="36">
        <f t="shared" si="9"/>
        <v>-1</v>
      </c>
      <c r="W14" s="36">
        <f t="shared" si="10"/>
        <v>80.769841769627419</v>
      </c>
      <c r="X14" s="52">
        <f t="shared" si="11"/>
        <v>1.6807735559375647E-2</v>
      </c>
      <c r="Y14" s="51">
        <v>1.6209499746096201E-2</v>
      </c>
      <c r="AA14" s="20">
        <f t="shared" si="0"/>
        <v>11267.682535045315</v>
      </c>
      <c r="AB14" s="20">
        <f t="shared" si="1"/>
        <v>-20850.613962444826</v>
      </c>
      <c r="AC14" s="20" t="e">
        <f>#REF!-#REF!</f>
        <v>#REF!</v>
      </c>
      <c r="AD14" s="20">
        <f t="shared" si="2"/>
        <v>0</v>
      </c>
      <c r="AE14" s="20">
        <f t="shared" si="3"/>
        <v>0</v>
      </c>
      <c r="AF14" s="20" t="e">
        <f t="shared" si="12"/>
        <v>#REF!</v>
      </c>
    </row>
    <row r="15" spans="1:32" x14ac:dyDescent="0.25">
      <c r="A15" s="47" t="s">
        <v>12</v>
      </c>
      <c r="B15" s="45" t="s">
        <v>22</v>
      </c>
      <c r="C15" s="41">
        <v>3360</v>
      </c>
      <c r="D15" s="43" t="s">
        <v>23</v>
      </c>
      <c r="E15" s="13">
        <v>420</v>
      </c>
      <c r="F15" s="14">
        <v>1470860.4621997115</v>
      </c>
      <c r="G15" s="14">
        <f t="shared" si="4"/>
        <v>3502.0487195231226</v>
      </c>
      <c r="H15" s="14">
        <v>860.46219971147366</v>
      </c>
      <c r="I15" s="14">
        <v>91422.287772010328</v>
      </c>
      <c r="J15" s="14">
        <v>0</v>
      </c>
      <c r="K15" s="14"/>
      <c r="L15" s="15"/>
      <c r="M15" s="13">
        <v>417</v>
      </c>
      <c r="N15" s="14">
        <v>1563750</v>
      </c>
      <c r="O15" s="14">
        <f t="shared" si="5"/>
        <v>3750</v>
      </c>
      <c r="P15" s="14">
        <v>0</v>
      </c>
      <c r="Q15" s="14">
        <v>139297.04758614147</v>
      </c>
      <c r="R15" s="14">
        <v>0</v>
      </c>
      <c r="S15" s="25">
        <f t="shared" si="6"/>
        <v>0</v>
      </c>
      <c r="T15" s="25">
        <f t="shared" si="7"/>
        <v>92889.537800288526</v>
      </c>
      <c r="U15" s="52">
        <f t="shared" si="8"/>
        <v>6.3153195144949104E-2</v>
      </c>
      <c r="V15" s="36">
        <f t="shared" si="9"/>
        <v>-3</v>
      </c>
      <c r="W15" s="36">
        <f t="shared" si="10"/>
        <v>247.9512804768774</v>
      </c>
      <c r="X15" s="52">
        <f t="shared" si="11"/>
        <v>7.080177928268272E-2</v>
      </c>
      <c r="Y15" s="51">
        <v>7.080177928268272E-2</v>
      </c>
      <c r="AA15" s="20">
        <f t="shared" si="0"/>
        <v>92889.537800288526</v>
      </c>
      <c r="AB15" s="20">
        <f t="shared" si="1"/>
        <v>-860.46219971147366</v>
      </c>
      <c r="AC15" s="20" t="e">
        <f>#REF!-#REF!</f>
        <v>#REF!</v>
      </c>
      <c r="AD15" s="20">
        <f t="shared" si="2"/>
        <v>0</v>
      </c>
      <c r="AE15" s="20">
        <f t="shared" si="3"/>
        <v>47874.759814131146</v>
      </c>
      <c r="AF15" s="20" t="e">
        <f t="shared" si="12"/>
        <v>#REF!</v>
      </c>
    </row>
    <row r="16" spans="1:32" x14ac:dyDescent="0.25">
      <c r="A16" s="47" t="s">
        <v>12</v>
      </c>
      <c r="B16" s="45" t="s">
        <v>24</v>
      </c>
      <c r="C16" s="41">
        <v>2102</v>
      </c>
      <c r="D16" s="58" t="s">
        <v>25</v>
      </c>
      <c r="E16" s="13">
        <v>243</v>
      </c>
      <c r="F16" s="14">
        <v>1085295.2139991624</v>
      </c>
      <c r="G16" s="14">
        <f t="shared" si="4"/>
        <v>4466.2354485562237</v>
      </c>
      <c r="H16" s="14">
        <v>70772.09780187963</v>
      </c>
      <c r="I16" s="14">
        <v>0</v>
      </c>
      <c r="J16" s="14">
        <v>0</v>
      </c>
      <c r="K16" s="14"/>
      <c r="L16" s="15"/>
      <c r="M16" s="13">
        <v>243</v>
      </c>
      <c r="N16" s="14">
        <v>1103159.349143147</v>
      </c>
      <c r="O16" s="14">
        <f t="shared" si="5"/>
        <v>4539.7504079964901</v>
      </c>
      <c r="P16" s="14">
        <v>48319.736738433596</v>
      </c>
      <c r="Q16" s="14">
        <v>0</v>
      </c>
      <c r="R16" s="14">
        <v>0</v>
      </c>
      <c r="S16" s="25">
        <f t="shared" si="6"/>
        <v>0</v>
      </c>
      <c r="T16" s="25">
        <f t="shared" si="7"/>
        <v>17864.135143984575</v>
      </c>
      <c r="U16" s="52">
        <f t="shared" si="8"/>
        <v>1.6460162095581099E-2</v>
      </c>
      <c r="V16" s="36">
        <f t="shared" si="9"/>
        <v>0</v>
      </c>
      <c r="W16" s="36">
        <f t="shared" si="10"/>
        <v>73.514959440266466</v>
      </c>
      <c r="X16" s="52">
        <f t="shared" si="11"/>
        <v>1.6460162095581321E-2</v>
      </c>
      <c r="Y16" s="51">
        <v>1.6460162095581321E-2</v>
      </c>
      <c r="AA16" s="20">
        <f t="shared" si="0"/>
        <v>17864.135143984575</v>
      </c>
      <c r="AB16" s="20">
        <f t="shared" si="1"/>
        <v>-22452.361063446035</v>
      </c>
      <c r="AC16" s="20" t="e">
        <f>#REF!-#REF!</f>
        <v>#REF!</v>
      </c>
      <c r="AD16" s="20">
        <f t="shared" si="2"/>
        <v>0</v>
      </c>
      <c r="AE16" s="20">
        <f t="shared" si="3"/>
        <v>0</v>
      </c>
      <c r="AF16" s="20" t="e">
        <f t="shared" si="12"/>
        <v>#REF!</v>
      </c>
    </row>
    <row r="17" spans="1:32" x14ac:dyDescent="0.25">
      <c r="A17" s="47" t="s">
        <v>12</v>
      </c>
      <c r="B17" s="45"/>
      <c r="C17" s="41">
        <v>2020</v>
      </c>
      <c r="D17" s="43" t="s">
        <v>26</v>
      </c>
      <c r="E17" s="13">
        <v>447</v>
      </c>
      <c r="F17" s="14">
        <v>1973627.5971294101</v>
      </c>
      <c r="G17" s="14">
        <f t="shared" si="4"/>
        <v>4415.2742665087471</v>
      </c>
      <c r="H17" s="14">
        <v>35920.864228635095</v>
      </c>
      <c r="I17" s="14">
        <v>0</v>
      </c>
      <c r="J17" s="14">
        <v>0</v>
      </c>
      <c r="K17" s="14"/>
      <c r="L17" s="15"/>
      <c r="M17" s="13">
        <v>463</v>
      </c>
      <c r="N17" s="14">
        <v>2082868.1638505221</v>
      </c>
      <c r="O17" s="14">
        <f t="shared" si="5"/>
        <v>4498.6353430896806</v>
      </c>
      <c r="P17" s="14">
        <v>0</v>
      </c>
      <c r="Q17" s="14">
        <v>0</v>
      </c>
      <c r="R17" s="14">
        <v>0</v>
      </c>
      <c r="S17" s="25">
        <f t="shared" si="6"/>
        <v>0</v>
      </c>
      <c r="T17" s="25">
        <f t="shared" si="7"/>
        <v>109240.566721112</v>
      </c>
      <c r="U17" s="52">
        <f t="shared" si="8"/>
        <v>5.5350141475524417E-2</v>
      </c>
      <c r="V17" s="36">
        <f t="shared" si="9"/>
        <v>16</v>
      </c>
      <c r="W17" s="36">
        <f t="shared" si="10"/>
        <v>83.361076580933513</v>
      </c>
      <c r="X17" s="52">
        <f t="shared" si="11"/>
        <v>1.8880158184793494E-2</v>
      </c>
      <c r="Y17" s="51">
        <v>2.0883565653231795E-2</v>
      </c>
      <c r="AA17" s="20">
        <f t="shared" si="0"/>
        <v>109240.566721112</v>
      </c>
      <c r="AB17" s="20">
        <f t="shared" si="1"/>
        <v>-35920.864228635095</v>
      </c>
      <c r="AC17" s="20" t="e">
        <f>#REF!-#REF!</f>
        <v>#REF!</v>
      </c>
      <c r="AD17" s="20">
        <f t="shared" si="2"/>
        <v>0</v>
      </c>
      <c r="AE17" s="20">
        <f t="shared" si="3"/>
        <v>0</v>
      </c>
      <c r="AF17" s="20" t="e">
        <f t="shared" si="12"/>
        <v>#REF!</v>
      </c>
    </row>
    <row r="18" spans="1:32" x14ac:dyDescent="0.25">
      <c r="A18" s="47" t="s">
        <v>12</v>
      </c>
      <c r="B18" s="45"/>
      <c r="C18" s="41">
        <v>2001</v>
      </c>
      <c r="D18" s="58" t="s">
        <v>27</v>
      </c>
      <c r="E18" s="13">
        <v>418</v>
      </c>
      <c r="F18" s="14">
        <v>1719151.0547938745</v>
      </c>
      <c r="G18" s="14">
        <f t="shared" si="4"/>
        <v>4112.8015664925224</v>
      </c>
      <c r="H18" s="14">
        <v>128973.96487484407</v>
      </c>
      <c r="I18" s="14">
        <v>0</v>
      </c>
      <c r="J18" s="14">
        <v>0</v>
      </c>
      <c r="K18" s="14"/>
      <c r="L18" s="15"/>
      <c r="M18" s="13">
        <v>418</v>
      </c>
      <c r="N18" s="14">
        <v>1748678.1374084819</v>
      </c>
      <c r="O18" s="14">
        <f t="shared" si="5"/>
        <v>4183.4405201159852</v>
      </c>
      <c r="P18" s="14">
        <v>95069.695513670333</v>
      </c>
      <c r="Q18" s="14">
        <v>0</v>
      </c>
      <c r="R18" s="14">
        <v>0</v>
      </c>
      <c r="S18" s="25">
        <f t="shared" si="6"/>
        <v>0</v>
      </c>
      <c r="T18" s="25">
        <f t="shared" si="7"/>
        <v>29527.082614607411</v>
      </c>
      <c r="U18" s="52">
        <f t="shared" si="8"/>
        <v>1.7175385800026532E-2</v>
      </c>
      <c r="V18" s="36">
        <f t="shared" si="9"/>
        <v>0</v>
      </c>
      <c r="W18" s="36">
        <f t="shared" si="10"/>
        <v>70.638953623462839</v>
      </c>
      <c r="X18" s="52">
        <f t="shared" si="11"/>
        <v>1.7175385800026532E-2</v>
      </c>
      <c r="Y18" s="51">
        <v>1.7175385800026532E-2</v>
      </c>
      <c r="AA18" s="20">
        <f t="shared" si="0"/>
        <v>29527.082614607411</v>
      </c>
      <c r="AB18" s="20">
        <f t="shared" si="1"/>
        <v>-33904.269361173734</v>
      </c>
      <c r="AC18" s="20" t="e">
        <f>#REF!-#REF!</f>
        <v>#REF!</v>
      </c>
      <c r="AD18" s="20">
        <f t="shared" si="2"/>
        <v>0</v>
      </c>
      <c r="AE18" s="20">
        <f t="shared" si="3"/>
        <v>0</v>
      </c>
      <c r="AF18" s="20" t="e">
        <f t="shared" si="12"/>
        <v>#REF!</v>
      </c>
    </row>
    <row r="19" spans="1:32" x14ac:dyDescent="0.25">
      <c r="A19" s="47" t="s">
        <v>12</v>
      </c>
      <c r="B19" s="45"/>
      <c r="C19" s="41">
        <v>2038</v>
      </c>
      <c r="D19" s="43" t="s">
        <v>28</v>
      </c>
      <c r="E19" s="13">
        <v>628</v>
      </c>
      <c r="F19" s="14">
        <v>2623341.2113614143</v>
      </c>
      <c r="G19" s="14">
        <f t="shared" si="4"/>
        <v>4177.2949225500224</v>
      </c>
      <c r="H19" s="14">
        <v>17693.39982812712</v>
      </c>
      <c r="I19" s="14">
        <v>0</v>
      </c>
      <c r="J19" s="14">
        <v>0</v>
      </c>
      <c r="K19" s="14"/>
      <c r="L19" s="15"/>
      <c r="M19" s="13">
        <v>631</v>
      </c>
      <c r="N19" s="14">
        <v>2720977.2588177091</v>
      </c>
      <c r="O19" s="14">
        <f t="shared" si="5"/>
        <v>4312.1668127063531</v>
      </c>
      <c r="P19" s="14">
        <v>0</v>
      </c>
      <c r="Q19" s="14">
        <v>0</v>
      </c>
      <c r="R19" s="14">
        <v>0</v>
      </c>
      <c r="S19" s="25">
        <f t="shared" si="6"/>
        <v>0</v>
      </c>
      <c r="T19" s="25">
        <f t="shared" si="7"/>
        <v>97636.047456294764</v>
      </c>
      <c r="U19" s="52">
        <f t="shared" si="8"/>
        <v>3.7218203653205162E-2</v>
      </c>
      <c r="V19" s="36">
        <f t="shared" si="9"/>
        <v>3</v>
      </c>
      <c r="W19" s="36">
        <f t="shared" si="10"/>
        <v>134.87189015633066</v>
      </c>
      <c r="X19" s="52">
        <f t="shared" si="11"/>
        <v>3.2286896821256406E-2</v>
      </c>
      <c r="Y19" s="51">
        <v>3.2494260467017311E-2</v>
      </c>
      <c r="AA19" s="20">
        <f t="shared" si="0"/>
        <v>97636.047456294764</v>
      </c>
      <c r="AB19" s="20">
        <f t="shared" si="1"/>
        <v>-17693.39982812712</v>
      </c>
      <c r="AC19" s="20" t="e">
        <f>#REF!-#REF!</f>
        <v>#REF!</v>
      </c>
      <c r="AD19" s="20">
        <f t="shared" si="2"/>
        <v>0</v>
      </c>
      <c r="AE19" s="20">
        <f t="shared" si="3"/>
        <v>0</v>
      </c>
      <c r="AF19" s="20" t="e">
        <f t="shared" si="12"/>
        <v>#REF!</v>
      </c>
    </row>
    <row r="20" spans="1:32" x14ac:dyDescent="0.25">
      <c r="A20" s="47" t="s">
        <v>12</v>
      </c>
      <c r="B20" s="45"/>
      <c r="C20" s="41">
        <v>2115</v>
      </c>
      <c r="D20" s="58" t="s">
        <v>29</v>
      </c>
      <c r="E20" s="13">
        <v>206</v>
      </c>
      <c r="F20" s="14">
        <v>850228.56593991432</v>
      </c>
      <c r="G20" s="14">
        <f t="shared" si="4"/>
        <v>4127.3231356306524</v>
      </c>
      <c r="H20" s="14">
        <v>38327.51914442936</v>
      </c>
      <c r="I20" s="14">
        <v>0</v>
      </c>
      <c r="J20" s="14">
        <v>13508.817021440093</v>
      </c>
      <c r="K20" s="14"/>
      <c r="L20" s="15"/>
      <c r="M20" s="13">
        <v>202</v>
      </c>
      <c r="N20" s="14">
        <v>849217.00542447076</v>
      </c>
      <c r="O20" s="14">
        <f t="shared" si="5"/>
        <v>4204.044581309261</v>
      </c>
      <c r="P20" s="14">
        <v>28388.372088552685</v>
      </c>
      <c r="Q20" s="14">
        <v>0</v>
      </c>
      <c r="R20" s="14">
        <v>4580.602221199978</v>
      </c>
      <c r="S20" s="25">
        <f t="shared" si="6"/>
        <v>-8928.2148002401154</v>
      </c>
      <c r="T20" s="25">
        <f t="shared" si="7"/>
        <v>-1011.5605154435616</v>
      </c>
      <c r="U20" s="52">
        <f t="shared" si="8"/>
        <v>-1.1897512692076173E-3</v>
      </c>
      <c r="V20" s="36">
        <f t="shared" si="9"/>
        <v>-4</v>
      </c>
      <c r="W20" s="36">
        <f t="shared" si="10"/>
        <v>76.721445678608688</v>
      </c>
      <c r="X20" s="52">
        <f t="shared" si="11"/>
        <v>1.858866949773863E-2</v>
      </c>
      <c r="Y20" s="51">
        <v>1.5923846083349735E-2</v>
      </c>
      <c r="AA20" s="20">
        <f t="shared" si="0"/>
        <v>-1011.5605154435616</v>
      </c>
      <c r="AB20" s="20">
        <f t="shared" si="1"/>
        <v>-9939.1470558766741</v>
      </c>
      <c r="AC20" s="20" t="e">
        <f>#REF!-#REF!</f>
        <v>#REF!</v>
      </c>
      <c r="AD20" s="20">
        <f t="shared" si="2"/>
        <v>-8928.2148002401154</v>
      </c>
      <c r="AE20" s="20">
        <f t="shared" si="3"/>
        <v>0</v>
      </c>
      <c r="AF20" s="20" t="e">
        <f t="shared" si="12"/>
        <v>#REF!</v>
      </c>
    </row>
    <row r="21" spans="1:32" x14ac:dyDescent="0.25">
      <c r="A21" s="47" t="s">
        <v>12</v>
      </c>
      <c r="B21" s="45" t="s">
        <v>30</v>
      </c>
      <c r="C21" s="41">
        <v>2166</v>
      </c>
      <c r="D21" s="58" t="s">
        <v>31</v>
      </c>
      <c r="E21" s="13">
        <v>206</v>
      </c>
      <c r="F21" s="14">
        <v>777677.7697004868</v>
      </c>
      <c r="G21" s="14">
        <f t="shared" si="4"/>
        <v>3775.1348043712951</v>
      </c>
      <c r="H21" s="14">
        <v>43130.328157726442</v>
      </c>
      <c r="I21" s="14">
        <v>0</v>
      </c>
      <c r="J21" s="14">
        <v>0</v>
      </c>
      <c r="K21" s="14"/>
      <c r="L21" s="15"/>
      <c r="M21" s="13">
        <v>204</v>
      </c>
      <c r="N21" s="14">
        <v>783323.84639491572</v>
      </c>
      <c r="O21" s="14">
        <f t="shared" si="5"/>
        <v>3839.8227764456651</v>
      </c>
      <c r="P21" s="14">
        <v>18323.846394915716</v>
      </c>
      <c r="Q21" s="14">
        <v>7307.0936598224362</v>
      </c>
      <c r="R21" s="14">
        <v>0</v>
      </c>
      <c r="S21" s="25">
        <f t="shared" si="6"/>
        <v>0</v>
      </c>
      <c r="T21" s="25">
        <f t="shared" si="7"/>
        <v>5646.0766944289207</v>
      </c>
      <c r="U21" s="52">
        <f t="shared" si="8"/>
        <v>7.2601749907335034E-3</v>
      </c>
      <c r="V21" s="36">
        <f t="shared" si="9"/>
        <v>-2</v>
      </c>
      <c r="W21" s="36">
        <f t="shared" si="10"/>
        <v>64.687972074370009</v>
      </c>
      <c r="X21" s="52">
        <f t="shared" si="11"/>
        <v>1.713527474554466E-2</v>
      </c>
      <c r="Y21" s="51">
        <v>1.5692841745481578E-2</v>
      </c>
      <c r="AA21" s="20">
        <f t="shared" si="0"/>
        <v>5646.0766944289207</v>
      </c>
      <c r="AB21" s="20">
        <f t="shared" si="1"/>
        <v>-24806.481762810727</v>
      </c>
      <c r="AC21" s="20" t="e">
        <f>#REF!-#REF!</f>
        <v>#REF!</v>
      </c>
      <c r="AD21" s="20">
        <f t="shared" si="2"/>
        <v>0</v>
      </c>
      <c r="AE21" s="20">
        <f t="shared" si="3"/>
        <v>7307.0936598224362</v>
      </c>
      <c r="AF21" s="20" t="e">
        <f t="shared" si="12"/>
        <v>#REF!</v>
      </c>
    </row>
    <row r="22" spans="1:32" x14ac:dyDescent="0.25">
      <c r="A22" s="47" t="s">
        <v>12</v>
      </c>
      <c r="B22" s="45" t="s">
        <v>32</v>
      </c>
      <c r="C22" s="41">
        <v>2062</v>
      </c>
      <c r="D22" s="43" t="s">
        <v>33</v>
      </c>
      <c r="E22" s="13">
        <v>421</v>
      </c>
      <c r="F22" s="14">
        <v>1541385.9166876615</v>
      </c>
      <c r="G22" s="14">
        <f t="shared" si="4"/>
        <v>3661.2492082842318</v>
      </c>
      <c r="H22" s="14">
        <v>21736.184760405682</v>
      </c>
      <c r="I22" s="14">
        <v>0</v>
      </c>
      <c r="J22" s="14">
        <v>0</v>
      </c>
      <c r="K22" s="14"/>
      <c r="L22" s="15"/>
      <c r="M22" s="13">
        <v>425</v>
      </c>
      <c r="N22" s="14">
        <v>1594269.1899134035</v>
      </c>
      <c r="O22" s="14">
        <f t="shared" si="5"/>
        <v>3751.2216233256554</v>
      </c>
      <c r="P22" s="14">
        <v>0</v>
      </c>
      <c r="Q22" s="14">
        <v>0</v>
      </c>
      <c r="R22" s="14">
        <v>0</v>
      </c>
      <c r="S22" s="25">
        <f t="shared" si="6"/>
        <v>0</v>
      </c>
      <c r="T22" s="25">
        <f t="shared" si="7"/>
        <v>52883.273225741927</v>
      </c>
      <c r="U22" s="52">
        <f t="shared" si="8"/>
        <v>3.4308911644518325E-2</v>
      </c>
      <c r="V22" s="36">
        <f t="shared" si="9"/>
        <v>4</v>
      </c>
      <c r="W22" s="36">
        <f t="shared" si="10"/>
        <v>89.972415041423574</v>
      </c>
      <c r="X22" s="52">
        <f t="shared" si="11"/>
        <v>2.4574239534922881E-2</v>
      </c>
      <c r="Y22" s="51">
        <v>2.5272882323636336E-2</v>
      </c>
      <c r="AA22" s="20">
        <f t="shared" si="0"/>
        <v>52883.273225741927</v>
      </c>
      <c r="AB22" s="20">
        <f t="shared" si="1"/>
        <v>-21736.184760405682</v>
      </c>
      <c r="AC22" s="20" t="e">
        <f>#REF!-#REF!</f>
        <v>#REF!</v>
      </c>
      <c r="AD22" s="20">
        <f t="shared" si="2"/>
        <v>0</v>
      </c>
      <c r="AE22" s="20">
        <f t="shared" si="3"/>
        <v>0</v>
      </c>
      <c r="AF22" s="20" t="e">
        <f t="shared" si="12"/>
        <v>#REF!</v>
      </c>
    </row>
    <row r="23" spans="1:32" x14ac:dyDescent="0.25">
      <c r="A23" s="47" t="s">
        <v>12</v>
      </c>
      <c r="B23" s="45" t="s">
        <v>34</v>
      </c>
      <c r="C23" s="41">
        <v>2075</v>
      </c>
      <c r="D23" s="58" t="s">
        <v>35</v>
      </c>
      <c r="E23" s="13">
        <v>621</v>
      </c>
      <c r="F23" s="14">
        <v>2748284.0619205893</v>
      </c>
      <c r="G23" s="14">
        <f t="shared" si="4"/>
        <v>4425.5781995500629</v>
      </c>
      <c r="H23" s="14">
        <v>48036.632376014721</v>
      </c>
      <c r="I23" s="14">
        <v>0</v>
      </c>
      <c r="J23" s="14">
        <v>17529.298277820861</v>
      </c>
      <c r="K23" s="14"/>
      <c r="L23" s="15"/>
      <c r="M23" s="13">
        <v>628</v>
      </c>
      <c r="N23" s="14">
        <v>2829708.8658846496</v>
      </c>
      <c r="O23" s="14">
        <f t="shared" si="5"/>
        <v>4505.9058373959388</v>
      </c>
      <c r="P23" s="14">
        <v>0</v>
      </c>
      <c r="Q23" s="14">
        <v>0</v>
      </c>
      <c r="R23" s="14">
        <v>10877.727287950753</v>
      </c>
      <c r="S23" s="25">
        <f t="shared" si="6"/>
        <v>-6651.570989870108</v>
      </c>
      <c r="T23" s="25">
        <f t="shared" si="7"/>
        <v>81424.803964060266</v>
      </c>
      <c r="U23" s="52">
        <f t="shared" si="8"/>
        <v>2.9627506520253144E-2</v>
      </c>
      <c r="V23" s="36">
        <f t="shared" si="9"/>
        <v>7</v>
      </c>
      <c r="W23" s="36">
        <f t="shared" si="10"/>
        <v>80.32763784587587</v>
      </c>
      <c r="X23" s="52">
        <f t="shared" si="11"/>
        <v>1.8150766797893736E-2</v>
      </c>
      <c r="Y23" s="51">
        <v>1.8614824818741438E-2</v>
      </c>
      <c r="AA23" s="20">
        <f t="shared" si="0"/>
        <v>81424.803964060266</v>
      </c>
      <c r="AB23" s="20">
        <f t="shared" si="1"/>
        <v>-48036.632376014721</v>
      </c>
      <c r="AC23" s="20" t="e">
        <f>#REF!-#REF!</f>
        <v>#REF!</v>
      </c>
      <c r="AD23" s="20">
        <f t="shared" si="2"/>
        <v>-6651.570989870108</v>
      </c>
      <c r="AE23" s="20">
        <f t="shared" si="3"/>
        <v>0</v>
      </c>
      <c r="AF23" s="20" t="e">
        <f t="shared" si="12"/>
        <v>#REF!</v>
      </c>
    </row>
    <row r="24" spans="1:32" x14ac:dyDescent="0.25">
      <c r="A24" s="47" t="s">
        <v>12</v>
      </c>
      <c r="B24" s="45" t="s">
        <v>36</v>
      </c>
      <c r="C24" s="41">
        <v>2107</v>
      </c>
      <c r="D24" s="58" t="s">
        <v>37</v>
      </c>
      <c r="E24" s="13">
        <v>413</v>
      </c>
      <c r="F24" s="14">
        <v>1800646.902518539</v>
      </c>
      <c r="G24" s="14">
        <f t="shared" si="4"/>
        <v>4359.9198608197066</v>
      </c>
      <c r="H24" s="14">
        <v>48622.419989305548</v>
      </c>
      <c r="I24" s="14">
        <v>0</v>
      </c>
      <c r="J24" s="14">
        <v>0</v>
      </c>
      <c r="K24" s="14"/>
      <c r="L24" s="15"/>
      <c r="M24" s="13">
        <v>407</v>
      </c>
      <c r="N24" s="14">
        <v>1806725.4912291307</v>
      </c>
      <c r="O24" s="14">
        <f t="shared" si="5"/>
        <v>4439.1289710789451</v>
      </c>
      <c r="P24" s="14">
        <v>9738.2888698312454</v>
      </c>
      <c r="Q24" s="14">
        <v>0</v>
      </c>
      <c r="R24" s="14">
        <v>0</v>
      </c>
      <c r="S24" s="25">
        <f t="shared" si="6"/>
        <v>0</v>
      </c>
      <c r="T24" s="25">
        <f t="shared" si="7"/>
        <v>6078.5887105916627</v>
      </c>
      <c r="U24" s="52">
        <f t="shared" si="8"/>
        <v>3.3757805053782342E-3</v>
      </c>
      <c r="V24" s="36">
        <f t="shared" si="9"/>
        <v>-6</v>
      </c>
      <c r="W24" s="36">
        <f t="shared" si="10"/>
        <v>79.209110259238514</v>
      </c>
      <c r="X24" s="52">
        <f t="shared" si="11"/>
        <v>1.8167561053369141E-2</v>
      </c>
      <c r="Y24" s="51">
        <v>1.7230810865442203E-2</v>
      </c>
      <c r="AA24" s="20">
        <f t="shared" si="0"/>
        <v>6078.5887105916627</v>
      </c>
      <c r="AB24" s="20">
        <f t="shared" si="1"/>
        <v>-38884.131119474303</v>
      </c>
      <c r="AC24" s="20" t="e">
        <f>#REF!-#REF!</f>
        <v>#REF!</v>
      </c>
      <c r="AD24" s="20">
        <f t="shared" si="2"/>
        <v>0</v>
      </c>
      <c r="AE24" s="20">
        <f t="shared" si="3"/>
        <v>0</v>
      </c>
      <c r="AF24" s="20" t="e">
        <f t="shared" si="12"/>
        <v>#REF!</v>
      </c>
    </row>
    <row r="25" spans="1:32" x14ac:dyDescent="0.25">
      <c r="A25" s="47" t="s">
        <v>12</v>
      </c>
      <c r="B25" s="45" t="s">
        <v>38</v>
      </c>
      <c r="C25" s="41">
        <v>3031</v>
      </c>
      <c r="D25" s="58" t="s">
        <v>39</v>
      </c>
      <c r="E25" s="13">
        <v>215</v>
      </c>
      <c r="F25" s="14">
        <v>805563.67109092418</v>
      </c>
      <c r="G25" s="14">
        <f t="shared" si="4"/>
        <v>3746.8077725159264</v>
      </c>
      <c r="H25" s="14">
        <v>52882.842927526217</v>
      </c>
      <c r="I25" s="14">
        <v>0</v>
      </c>
      <c r="J25" s="14">
        <v>0</v>
      </c>
      <c r="K25" s="14"/>
      <c r="L25" s="15"/>
      <c r="M25" s="13">
        <v>209</v>
      </c>
      <c r="N25" s="14">
        <v>798638.07304971165</v>
      </c>
      <c r="O25" s="14">
        <f t="shared" si="5"/>
        <v>3821.2347992809168</v>
      </c>
      <c r="P25" s="14">
        <v>14888.073049711646</v>
      </c>
      <c r="Q25" s="14">
        <v>19512.95653661096</v>
      </c>
      <c r="R25" s="14">
        <v>0</v>
      </c>
      <c r="S25" s="25">
        <f t="shared" si="6"/>
        <v>0</v>
      </c>
      <c r="T25" s="25">
        <f t="shared" si="7"/>
        <v>-6925.5980412125355</v>
      </c>
      <c r="U25" s="52">
        <f t="shared" si="8"/>
        <v>-8.5972075079225885E-3</v>
      </c>
      <c r="V25" s="36">
        <f t="shared" si="9"/>
        <v>-6</v>
      </c>
      <c r="W25" s="36">
        <f t="shared" si="10"/>
        <v>74.427026764990387</v>
      </c>
      <c r="X25" s="52">
        <f t="shared" si="11"/>
        <v>1.9864116678452781E-2</v>
      </c>
      <c r="Y25" s="51">
        <v>1.5786554447336343E-2</v>
      </c>
      <c r="AA25" s="20">
        <f t="shared" si="0"/>
        <v>-6925.5980412125355</v>
      </c>
      <c r="AB25" s="20">
        <f t="shared" si="1"/>
        <v>-37994.769877814571</v>
      </c>
      <c r="AC25" s="20" t="e">
        <f>#REF!-#REF!</f>
        <v>#REF!</v>
      </c>
      <c r="AD25" s="20">
        <f t="shared" si="2"/>
        <v>0</v>
      </c>
      <c r="AE25" s="20">
        <f t="shared" si="3"/>
        <v>19512.95653661096</v>
      </c>
      <c r="AF25" s="20" t="e">
        <f t="shared" si="12"/>
        <v>#REF!</v>
      </c>
    </row>
    <row r="26" spans="1:32" x14ac:dyDescent="0.25">
      <c r="A26" s="47" t="s">
        <v>12</v>
      </c>
      <c r="B26" s="45" t="s">
        <v>40</v>
      </c>
      <c r="C26" s="41">
        <v>2203</v>
      </c>
      <c r="D26" s="43" t="s">
        <v>41</v>
      </c>
      <c r="E26" s="13">
        <v>426</v>
      </c>
      <c r="F26" s="14">
        <v>1492023.4195348837</v>
      </c>
      <c r="G26" s="14">
        <f t="shared" si="4"/>
        <v>3502.4023932743748</v>
      </c>
      <c r="H26" s="14">
        <v>1023.4195348836947</v>
      </c>
      <c r="I26" s="14">
        <v>88015.951764964499</v>
      </c>
      <c r="J26" s="14">
        <v>0</v>
      </c>
      <c r="K26" s="14"/>
      <c r="L26" s="15"/>
      <c r="M26" s="13">
        <v>420</v>
      </c>
      <c r="N26" s="14">
        <v>1575000</v>
      </c>
      <c r="O26" s="14">
        <f t="shared" si="5"/>
        <v>3750</v>
      </c>
      <c r="P26" s="14">
        <v>0</v>
      </c>
      <c r="Q26" s="14">
        <v>134684.05275340218</v>
      </c>
      <c r="R26" s="14">
        <v>0</v>
      </c>
      <c r="S26" s="25">
        <f t="shared" si="6"/>
        <v>0</v>
      </c>
      <c r="T26" s="25">
        <f t="shared" si="7"/>
        <v>82976.580465116305</v>
      </c>
      <c r="U26" s="52">
        <f t="shared" si="8"/>
        <v>5.5613457120520904E-2</v>
      </c>
      <c r="V26" s="36">
        <f t="shared" si="9"/>
        <v>-6</v>
      </c>
      <c r="W26" s="36">
        <f t="shared" si="10"/>
        <v>247.59760672562516</v>
      </c>
      <c r="X26" s="52">
        <f t="shared" si="11"/>
        <v>7.0693649365099809E-2</v>
      </c>
      <c r="Y26" s="51">
        <v>7.0693649365099809E-2</v>
      </c>
      <c r="AA26" s="20">
        <f t="shared" si="0"/>
        <v>82976.580465116305</v>
      </c>
      <c r="AB26" s="20">
        <f t="shared" si="1"/>
        <v>-1023.4195348836947</v>
      </c>
      <c r="AC26" s="20" t="e">
        <f>#REF!-#REF!</f>
        <v>#REF!</v>
      </c>
      <c r="AD26" s="20">
        <f t="shared" si="2"/>
        <v>0</v>
      </c>
      <c r="AE26" s="20">
        <f t="shared" si="3"/>
        <v>46668.100988437684</v>
      </c>
      <c r="AF26" s="20" t="e">
        <f t="shared" si="12"/>
        <v>#REF!</v>
      </c>
    </row>
    <row r="27" spans="1:32" x14ac:dyDescent="0.25">
      <c r="A27" s="47" t="s">
        <v>12</v>
      </c>
      <c r="B27" s="45"/>
      <c r="C27" s="41">
        <v>2036</v>
      </c>
      <c r="D27" s="58" t="s">
        <v>42</v>
      </c>
      <c r="E27" s="13">
        <v>631</v>
      </c>
      <c r="F27" s="14">
        <v>2660269.6351734237</v>
      </c>
      <c r="G27" s="14">
        <f t="shared" si="4"/>
        <v>4215.9582173905292</v>
      </c>
      <c r="H27" s="14">
        <v>72680.021574885584</v>
      </c>
      <c r="I27" s="14">
        <v>0</v>
      </c>
      <c r="J27" s="14">
        <v>0</v>
      </c>
      <c r="K27" s="14"/>
      <c r="L27" s="15"/>
      <c r="M27" s="13">
        <v>620</v>
      </c>
      <c r="N27" s="14">
        <v>2661915.7640848639</v>
      </c>
      <c r="O27" s="14">
        <f t="shared" si="5"/>
        <v>4293.4125227175227</v>
      </c>
      <c r="P27" s="14">
        <v>16052.412343691103</v>
      </c>
      <c r="Q27" s="14">
        <v>0</v>
      </c>
      <c r="R27" s="14">
        <v>0</v>
      </c>
      <c r="S27" s="25">
        <f t="shared" si="6"/>
        <v>0</v>
      </c>
      <c r="T27" s="25">
        <f t="shared" si="7"/>
        <v>1646.1289114402607</v>
      </c>
      <c r="U27" s="52">
        <f t="shared" si="8"/>
        <v>6.1878273152293772E-4</v>
      </c>
      <c r="V27" s="36">
        <f t="shared" si="9"/>
        <v>-11</v>
      </c>
      <c r="W27" s="36">
        <f t="shared" si="10"/>
        <v>77.454305326993563</v>
      </c>
      <c r="X27" s="52">
        <f t="shared" si="11"/>
        <v>1.8371696618695088E-2</v>
      </c>
      <c r="Y27" s="51">
        <v>1.7608615259985694E-2</v>
      </c>
      <c r="AA27" s="20">
        <f t="shared" si="0"/>
        <v>1646.1289114402607</v>
      </c>
      <c r="AB27" s="20">
        <f t="shared" si="1"/>
        <v>-56627.609231194481</v>
      </c>
      <c r="AC27" s="20" t="e">
        <f>#REF!-#REF!</f>
        <v>#REF!</v>
      </c>
      <c r="AD27" s="20">
        <f t="shared" si="2"/>
        <v>0</v>
      </c>
      <c r="AE27" s="20">
        <f t="shared" si="3"/>
        <v>0</v>
      </c>
      <c r="AF27" s="20" t="e">
        <f t="shared" si="12"/>
        <v>#REF!</v>
      </c>
    </row>
    <row r="28" spans="1:32" x14ac:dyDescent="0.25">
      <c r="A28" s="47" t="s">
        <v>12</v>
      </c>
      <c r="B28" s="45" t="s">
        <v>43</v>
      </c>
      <c r="C28" s="41">
        <v>2087</v>
      </c>
      <c r="D28" s="58" t="s">
        <v>44</v>
      </c>
      <c r="E28" s="13">
        <v>314</v>
      </c>
      <c r="F28" s="14">
        <v>1603763.5684131484</v>
      </c>
      <c r="G28" s="14">
        <f t="shared" si="4"/>
        <v>5107.5272879399627</v>
      </c>
      <c r="H28" s="14">
        <v>120416.17614584789</v>
      </c>
      <c r="I28" s="14">
        <v>0</v>
      </c>
      <c r="J28" s="14">
        <v>17046.840527055185</v>
      </c>
      <c r="K28" s="14"/>
      <c r="L28" s="15"/>
      <c r="M28" s="13">
        <v>327</v>
      </c>
      <c r="N28" s="14">
        <v>1693962.8710382821</v>
      </c>
      <c r="O28" s="14">
        <f t="shared" si="5"/>
        <v>5180.3145903311379</v>
      </c>
      <c r="P28" s="14">
        <v>92178.390211719321</v>
      </c>
      <c r="Q28" s="14">
        <v>0</v>
      </c>
      <c r="R28" s="14">
        <v>19172.220192096855</v>
      </c>
      <c r="S28" s="25">
        <f t="shared" si="6"/>
        <v>2125.3796650416698</v>
      </c>
      <c r="T28" s="25">
        <f t="shared" si="7"/>
        <v>90199.302625133656</v>
      </c>
      <c r="U28" s="52">
        <f t="shared" si="8"/>
        <v>5.6242269372898779E-2</v>
      </c>
      <c r="V28" s="36">
        <f t="shared" si="9"/>
        <v>13</v>
      </c>
      <c r="W28" s="36">
        <f t="shared" si="10"/>
        <v>72.787302391175217</v>
      </c>
      <c r="X28" s="52">
        <f t="shared" si="11"/>
        <v>1.4250986492630791E-2</v>
      </c>
      <c r="Y28" s="51">
        <v>1.7087277329985051E-2</v>
      </c>
      <c r="AA28" s="20">
        <f t="shared" si="0"/>
        <v>90199.302625133656</v>
      </c>
      <c r="AB28" s="20">
        <f t="shared" si="1"/>
        <v>-28237.785934128566</v>
      </c>
      <c r="AC28" s="20" t="e">
        <f>#REF!-#REF!</f>
        <v>#REF!</v>
      </c>
      <c r="AD28" s="20">
        <f t="shared" si="2"/>
        <v>2125.3796650416698</v>
      </c>
      <c r="AE28" s="20">
        <f t="shared" si="3"/>
        <v>0</v>
      </c>
      <c r="AF28" s="20" t="e">
        <f t="shared" si="12"/>
        <v>#REF!</v>
      </c>
    </row>
    <row r="29" spans="1:32" x14ac:dyDescent="0.25">
      <c r="A29" s="47" t="s">
        <v>12</v>
      </c>
      <c r="B29" s="45" t="s">
        <v>45</v>
      </c>
      <c r="C29" s="41">
        <v>2094</v>
      </c>
      <c r="D29" s="43" t="s">
        <v>46</v>
      </c>
      <c r="E29" s="13">
        <v>426</v>
      </c>
      <c r="F29" s="14">
        <v>1808686.5271768963</v>
      </c>
      <c r="G29" s="14">
        <f t="shared" si="4"/>
        <v>4245.74302154201</v>
      </c>
      <c r="H29" s="14">
        <v>4553.4692463050596</v>
      </c>
      <c r="I29" s="14">
        <v>0</v>
      </c>
      <c r="J29" s="14">
        <v>0</v>
      </c>
      <c r="K29" s="14"/>
      <c r="L29" s="15"/>
      <c r="M29" s="13">
        <v>420</v>
      </c>
      <c r="N29" s="14">
        <v>1850249.7174248616</v>
      </c>
      <c r="O29" s="14">
        <f t="shared" si="5"/>
        <v>4405.3564700591942</v>
      </c>
      <c r="P29" s="14">
        <v>0</v>
      </c>
      <c r="Q29" s="14">
        <v>0</v>
      </c>
      <c r="R29" s="14">
        <v>0</v>
      </c>
      <c r="S29" s="25">
        <f t="shared" si="6"/>
        <v>0</v>
      </c>
      <c r="T29" s="25">
        <f t="shared" si="7"/>
        <v>41563.190247965278</v>
      </c>
      <c r="U29" s="52">
        <f t="shared" si="8"/>
        <v>2.2979764388934454E-2</v>
      </c>
      <c r="V29" s="36">
        <f t="shared" si="9"/>
        <v>-6</v>
      </c>
      <c r="W29" s="36">
        <f t="shared" si="10"/>
        <v>159.61344851718422</v>
      </c>
      <c r="X29" s="52">
        <f t="shared" si="11"/>
        <v>3.7593761023062111E-2</v>
      </c>
      <c r="Y29" s="51">
        <v>3.6690040463767781E-2</v>
      </c>
      <c r="AA29" s="20">
        <f t="shared" si="0"/>
        <v>41563.190247965278</v>
      </c>
      <c r="AB29" s="20">
        <f t="shared" si="1"/>
        <v>-4553.4692463050596</v>
      </c>
      <c r="AC29" s="20" t="e">
        <f>#REF!-#REF!</f>
        <v>#REF!</v>
      </c>
      <c r="AD29" s="20">
        <f t="shared" si="2"/>
        <v>0</v>
      </c>
      <c r="AE29" s="20">
        <f t="shared" si="3"/>
        <v>0</v>
      </c>
      <c r="AF29" s="20" t="e">
        <f t="shared" si="12"/>
        <v>#REF!</v>
      </c>
    </row>
    <row r="30" spans="1:32" x14ac:dyDescent="0.25">
      <c r="A30" s="47" t="s">
        <v>12</v>
      </c>
      <c r="B30" s="45"/>
      <c r="C30" s="41">
        <v>2013</v>
      </c>
      <c r="D30" s="58" t="s">
        <v>47</v>
      </c>
      <c r="E30" s="13">
        <v>193</v>
      </c>
      <c r="F30" s="14">
        <v>945425.30929052399</v>
      </c>
      <c r="G30" s="14">
        <f t="shared" si="4"/>
        <v>4898.5767320752539</v>
      </c>
      <c r="H30" s="14">
        <v>57836.949526219512</v>
      </c>
      <c r="I30" s="14">
        <v>0</v>
      </c>
      <c r="J30" s="14">
        <v>9166.6972645487785</v>
      </c>
      <c r="K30" s="14"/>
      <c r="L30" s="15"/>
      <c r="M30" s="13">
        <v>190</v>
      </c>
      <c r="N30" s="14">
        <v>947560.95423676271</v>
      </c>
      <c r="O30" s="14">
        <f t="shared" si="5"/>
        <v>4987.1629170355936</v>
      </c>
      <c r="P30" s="14">
        <v>36606.668951977394</v>
      </c>
      <c r="Q30" s="14">
        <v>0</v>
      </c>
      <c r="R30" s="14">
        <v>10252.461406263417</v>
      </c>
      <c r="S30" s="25">
        <f t="shared" si="6"/>
        <v>1085.7641417146388</v>
      </c>
      <c r="T30" s="25">
        <f t="shared" si="7"/>
        <v>2135.6449462387245</v>
      </c>
      <c r="U30" s="52">
        <f t="shared" si="8"/>
        <v>2.2589250840359121E-3</v>
      </c>
      <c r="V30" s="36">
        <f t="shared" si="9"/>
        <v>-3</v>
      </c>
      <c r="W30" s="36">
        <f t="shared" si="10"/>
        <v>88.586184960339779</v>
      </c>
      <c r="X30" s="52">
        <f t="shared" si="11"/>
        <v>1.8084066006415433E-2</v>
      </c>
      <c r="Y30" s="51">
        <v>1.6173174916186639E-2</v>
      </c>
      <c r="AA30" s="20">
        <f t="shared" si="0"/>
        <v>2135.6449462387245</v>
      </c>
      <c r="AB30" s="20">
        <f t="shared" si="1"/>
        <v>-21230.280574242119</v>
      </c>
      <c r="AC30" s="20" t="e">
        <f>#REF!-#REF!</f>
        <v>#REF!</v>
      </c>
      <c r="AD30" s="20">
        <f t="shared" si="2"/>
        <v>1085.7641417146388</v>
      </c>
      <c r="AE30" s="20">
        <f t="shared" si="3"/>
        <v>0</v>
      </c>
      <c r="AF30" s="20" t="e">
        <f t="shared" si="12"/>
        <v>#REF!</v>
      </c>
    </row>
    <row r="31" spans="1:32" x14ac:dyDescent="0.25">
      <c r="A31" s="47" t="s">
        <v>12</v>
      </c>
      <c r="B31" s="45"/>
      <c r="C31" s="41">
        <v>3024</v>
      </c>
      <c r="D31" s="43" t="s">
        <v>48</v>
      </c>
      <c r="E31" s="13">
        <v>404</v>
      </c>
      <c r="F31" s="14">
        <v>1501984.2153732621</v>
      </c>
      <c r="G31" s="14">
        <f t="shared" si="4"/>
        <v>3717.7827113199555</v>
      </c>
      <c r="H31" s="14">
        <v>6692.9710580820683</v>
      </c>
      <c r="I31" s="14">
        <v>0</v>
      </c>
      <c r="J31" s="14">
        <v>0</v>
      </c>
      <c r="K31" s="14"/>
      <c r="L31" s="15"/>
      <c r="M31" s="13">
        <v>412</v>
      </c>
      <c r="N31" s="14">
        <v>1583093.3079287785</v>
      </c>
      <c r="O31" s="14">
        <f t="shared" si="5"/>
        <v>3842.4594852640253</v>
      </c>
      <c r="P31" s="14">
        <v>0</v>
      </c>
      <c r="Q31" s="14">
        <v>0</v>
      </c>
      <c r="R31" s="14">
        <v>0</v>
      </c>
      <c r="S31" s="25">
        <f t="shared" si="6"/>
        <v>0</v>
      </c>
      <c r="T31" s="25">
        <f t="shared" si="7"/>
        <v>81109.092555516399</v>
      </c>
      <c r="U31" s="52">
        <f t="shared" si="8"/>
        <v>5.4001294903994523E-2</v>
      </c>
      <c r="V31" s="36">
        <f t="shared" si="9"/>
        <v>8</v>
      </c>
      <c r="W31" s="36">
        <f t="shared" si="10"/>
        <v>124.67677394406974</v>
      </c>
      <c r="X31" s="52">
        <f t="shared" si="11"/>
        <v>3.3535250342751954E-2</v>
      </c>
      <c r="Y31" s="51">
        <v>3.5014436753684874E-2</v>
      </c>
      <c r="AA31" s="20">
        <f t="shared" si="0"/>
        <v>81109.092555516399</v>
      </c>
      <c r="AB31" s="20">
        <f t="shared" si="1"/>
        <v>-6692.9710580820683</v>
      </c>
      <c r="AC31" s="20" t="e">
        <f>#REF!-#REF!</f>
        <v>#REF!</v>
      </c>
      <c r="AD31" s="20">
        <f t="shared" si="2"/>
        <v>0</v>
      </c>
      <c r="AE31" s="20">
        <f t="shared" si="3"/>
        <v>0</v>
      </c>
      <c r="AF31" s="20" t="e">
        <f t="shared" si="12"/>
        <v>#REF!</v>
      </c>
    </row>
    <row r="32" spans="1:32" x14ac:dyDescent="0.25">
      <c r="A32" s="47" t="s">
        <v>12</v>
      </c>
      <c r="B32" s="45" t="s">
        <v>49</v>
      </c>
      <c r="C32" s="41">
        <v>2015</v>
      </c>
      <c r="D32" s="58" t="s">
        <v>50</v>
      </c>
      <c r="E32" s="13">
        <v>215</v>
      </c>
      <c r="F32" s="14">
        <v>963117.30306696997</v>
      </c>
      <c r="G32" s="14">
        <f t="shared" si="4"/>
        <v>4479.6153631021862</v>
      </c>
      <c r="H32" s="14">
        <v>80698.493579448084</v>
      </c>
      <c r="I32" s="14">
        <v>0</v>
      </c>
      <c r="J32" s="14">
        <v>0</v>
      </c>
      <c r="K32" s="14"/>
      <c r="L32" s="15"/>
      <c r="M32" s="13">
        <v>210</v>
      </c>
      <c r="N32" s="14">
        <v>958633.01440213236</v>
      </c>
      <c r="O32" s="14">
        <f t="shared" si="5"/>
        <v>4564.91911620063</v>
      </c>
      <c r="P32" s="14">
        <v>59789.526314352057</v>
      </c>
      <c r="Q32" s="14">
        <v>0</v>
      </c>
      <c r="R32" s="14">
        <v>0</v>
      </c>
      <c r="S32" s="25">
        <f t="shared" si="6"/>
        <v>0</v>
      </c>
      <c r="T32" s="25">
        <f t="shared" si="7"/>
        <v>-4484.2886648376007</v>
      </c>
      <c r="U32" s="52">
        <f t="shared" si="8"/>
        <v>-4.6560150571044456E-3</v>
      </c>
      <c r="V32" s="36">
        <f t="shared" si="9"/>
        <v>-5</v>
      </c>
      <c r="W32" s="36">
        <f t="shared" si="10"/>
        <v>85.303753098443849</v>
      </c>
      <c r="X32" s="52">
        <f t="shared" si="11"/>
        <v>1.904265125105975E-2</v>
      </c>
      <c r="Y32" s="51">
        <v>1.6214080603789371E-2</v>
      </c>
      <c r="AA32" s="20">
        <f t="shared" si="0"/>
        <v>-4484.2886648376007</v>
      </c>
      <c r="AB32" s="20">
        <f t="shared" si="1"/>
        <v>-20908.967265096027</v>
      </c>
      <c r="AC32" s="20" t="e">
        <f>#REF!-#REF!</f>
        <v>#REF!</v>
      </c>
      <c r="AD32" s="20">
        <f t="shared" si="2"/>
        <v>0</v>
      </c>
      <c r="AE32" s="20">
        <f t="shared" si="3"/>
        <v>0</v>
      </c>
      <c r="AF32" s="20" t="e">
        <f t="shared" si="12"/>
        <v>#REF!</v>
      </c>
    </row>
    <row r="33" spans="1:32" x14ac:dyDescent="0.25">
      <c r="A33" s="47" t="s">
        <v>12</v>
      </c>
      <c r="B33" s="45"/>
      <c r="C33" s="41">
        <v>2186</v>
      </c>
      <c r="D33" s="43" t="s">
        <v>51</v>
      </c>
      <c r="E33" s="13">
        <v>426</v>
      </c>
      <c r="F33" s="14">
        <v>1824145.0019472993</v>
      </c>
      <c r="G33" s="14">
        <f t="shared" si="4"/>
        <v>4282.0305210030501</v>
      </c>
      <c r="H33" s="14">
        <v>0</v>
      </c>
      <c r="I33" s="14">
        <v>0</v>
      </c>
      <c r="J33" s="14">
        <v>0</v>
      </c>
      <c r="K33" s="14"/>
      <c r="L33" s="15"/>
      <c r="M33" s="13">
        <v>426</v>
      </c>
      <c r="N33" s="14">
        <v>1897024.0305345776</v>
      </c>
      <c r="O33" s="14">
        <f t="shared" si="5"/>
        <v>4453.1080528980692</v>
      </c>
      <c r="P33" s="14">
        <v>0</v>
      </c>
      <c r="Q33" s="14">
        <v>0</v>
      </c>
      <c r="R33" s="14">
        <v>0</v>
      </c>
      <c r="S33" s="25">
        <f t="shared" si="6"/>
        <v>0</v>
      </c>
      <c r="T33" s="25">
        <f t="shared" si="7"/>
        <v>72879.028587278211</v>
      </c>
      <c r="U33" s="52">
        <f t="shared" si="8"/>
        <v>3.9952431692370283E-2</v>
      </c>
      <c r="V33" s="36">
        <f t="shared" si="9"/>
        <v>0</v>
      </c>
      <c r="W33" s="36">
        <f t="shared" si="10"/>
        <v>171.07753189501909</v>
      </c>
      <c r="X33" s="52">
        <f t="shared" si="11"/>
        <v>3.9952431692370283E-2</v>
      </c>
      <c r="Y33" s="51">
        <v>3.9952431692461099E-2</v>
      </c>
      <c r="AA33" s="20">
        <f t="shared" si="0"/>
        <v>72879.028587278211</v>
      </c>
      <c r="AB33" s="20">
        <f t="shared" si="1"/>
        <v>0</v>
      </c>
      <c r="AC33" s="20" t="e">
        <f>#REF!-#REF!</f>
        <v>#REF!</v>
      </c>
      <c r="AD33" s="20">
        <f t="shared" si="2"/>
        <v>0</v>
      </c>
      <c r="AE33" s="20">
        <f t="shared" si="3"/>
        <v>0</v>
      </c>
      <c r="AF33" s="20" t="e">
        <f t="shared" si="12"/>
        <v>#REF!</v>
      </c>
    </row>
    <row r="34" spans="1:32" x14ac:dyDescent="0.25">
      <c r="A34" s="47" t="s">
        <v>12</v>
      </c>
      <c r="B34" s="45" t="s">
        <v>52</v>
      </c>
      <c r="C34" s="41">
        <v>2110</v>
      </c>
      <c r="D34" s="58" t="s">
        <v>53</v>
      </c>
      <c r="E34" s="13">
        <v>422</v>
      </c>
      <c r="F34" s="14">
        <v>1555335.8790654209</v>
      </c>
      <c r="G34" s="14">
        <f t="shared" si="4"/>
        <v>3685.6300451787224</v>
      </c>
      <c r="H34" s="14">
        <v>78335.879065420944</v>
      </c>
      <c r="I34" s="14">
        <v>4054.3231638930874</v>
      </c>
      <c r="J34" s="14">
        <v>0</v>
      </c>
      <c r="K34" s="14"/>
      <c r="L34" s="15"/>
      <c r="M34" s="13">
        <v>419</v>
      </c>
      <c r="N34" s="14">
        <v>1571416.7923628809</v>
      </c>
      <c r="O34" s="14">
        <f t="shared" si="5"/>
        <v>3750.3980724651096</v>
      </c>
      <c r="P34" s="14">
        <v>166.79236288089305</v>
      </c>
      <c r="Q34" s="14">
        <v>49495.117064281512</v>
      </c>
      <c r="R34" s="14">
        <v>0</v>
      </c>
      <c r="S34" s="25">
        <f t="shared" si="6"/>
        <v>0</v>
      </c>
      <c r="T34" s="25">
        <f t="shared" si="7"/>
        <v>16080.913297459949</v>
      </c>
      <c r="U34" s="52">
        <f t="shared" si="8"/>
        <v>1.0339190083573868E-2</v>
      </c>
      <c r="V34" s="36">
        <f t="shared" si="9"/>
        <v>-3</v>
      </c>
      <c r="W34" s="36">
        <f t="shared" si="10"/>
        <v>64.768027286387223</v>
      </c>
      <c r="X34" s="52">
        <f t="shared" si="11"/>
        <v>1.7573122232143801E-2</v>
      </c>
      <c r="Y34" s="51">
        <v>1.7465115606348336E-2</v>
      </c>
      <c r="AA34" s="20">
        <f t="shared" si="0"/>
        <v>16080.913297459949</v>
      </c>
      <c r="AB34" s="20">
        <f t="shared" si="1"/>
        <v>-78169.086702540051</v>
      </c>
      <c r="AC34" s="20" t="e">
        <f>#REF!-#REF!</f>
        <v>#REF!</v>
      </c>
      <c r="AD34" s="20">
        <f t="shared" si="2"/>
        <v>0</v>
      </c>
      <c r="AE34" s="20">
        <f t="shared" si="3"/>
        <v>45440.793900388424</v>
      </c>
      <c r="AF34" s="20" t="e">
        <f t="shared" si="12"/>
        <v>#REF!</v>
      </c>
    </row>
    <row r="35" spans="1:32" x14ac:dyDescent="0.25">
      <c r="A35" s="47" t="s">
        <v>12</v>
      </c>
      <c r="B35" s="45" t="s">
        <v>54</v>
      </c>
      <c r="C35" s="41">
        <v>2111</v>
      </c>
      <c r="D35" s="43" t="s">
        <v>55</v>
      </c>
      <c r="E35" s="13">
        <v>422</v>
      </c>
      <c r="F35" s="14">
        <v>1477260.0888888892</v>
      </c>
      <c r="G35" s="14">
        <f t="shared" si="4"/>
        <v>3500.6163243812539</v>
      </c>
      <c r="H35" s="14">
        <v>260.08888888917863</v>
      </c>
      <c r="I35" s="14">
        <v>19831.357483400956</v>
      </c>
      <c r="J35" s="14">
        <v>0</v>
      </c>
      <c r="K35" s="14"/>
      <c r="L35" s="15"/>
      <c r="M35" s="13">
        <v>422</v>
      </c>
      <c r="N35" s="14">
        <v>1582500</v>
      </c>
      <c r="O35" s="14">
        <f t="shared" si="5"/>
        <v>3750</v>
      </c>
      <c r="P35" s="14">
        <v>0</v>
      </c>
      <c r="Q35" s="14">
        <v>67132.756448351793</v>
      </c>
      <c r="R35" s="14">
        <v>0</v>
      </c>
      <c r="S35" s="25">
        <f t="shared" si="6"/>
        <v>0</v>
      </c>
      <c r="T35" s="25">
        <f t="shared" si="7"/>
        <v>105239.91111111082</v>
      </c>
      <c r="U35" s="52">
        <f t="shared" si="8"/>
        <v>7.1239933917301101E-2</v>
      </c>
      <c r="V35" s="36">
        <f t="shared" si="9"/>
        <v>0</v>
      </c>
      <c r="W35" s="36">
        <f t="shared" si="10"/>
        <v>249.38367561874611</v>
      </c>
      <c r="X35" s="52">
        <f t="shared" si="11"/>
        <v>7.1239933917301101E-2</v>
      </c>
      <c r="Y35" s="51">
        <v>7.1239933917301101E-2</v>
      </c>
      <c r="AA35" s="20">
        <f t="shared" si="0"/>
        <v>105239.91111111082</v>
      </c>
      <c r="AB35" s="20">
        <f t="shared" si="1"/>
        <v>-260.08888888917863</v>
      </c>
      <c r="AC35" s="20" t="e">
        <f>#REF!-#REF!</f>
        <v>#REF!</v>
      </c>
      <c r="AD35" s="20">
        <f t="shared" si="2"/>
        <v>0</v>
      </c>
      <c r="AE35" s="20">
        <f t="shared" si="3"/>
        <v>47301.398964950837</v>
      </c>
      <c r="AF35" s="20" t="e">
        <f t="shared" si="12"/>
        <v>#REF!</v>
      </c>
    </row>
    <row r="36" spans="1:32" x14ac:dyDescent="0.25">
      <c r="A36" s="47" t="s">
        <v>12</v>
      </c>
      <c r="B36" s="45" t="s">
        <v>56</v>
      </c>
      <c r="C36" s="41">
        <v>2024</v>
      </c>
      <c r="D36" s="43" t="s">
        <v>57</v>
      </c>
      <c r="E36" s="13">
        <v>599</v>
      </c>
      <c r="F36" s="14">
        <v>2497719.4747594474</v>
      </c>
      <c r="G36" s="14">
        <f t="shared" si="4"/>
        <v>4169.8154837386437</v>
      </c>
      <c r="H36" s="14">
        <v>17920.767560074106</v>
      </c>
      <c r="I36" s="14">
        <v>0</v>
      </c>
      <c r="J36" s="14">
        <v>0</v>
      </c>
      <c r="K36" s="14"/>
      <c r="L36" s="15"/>
      <c r="M36" s="13">
        <v>601</v>
      </c>
      <c r="N36" s="14">
        <v>2590082.6444474398</v>
      </c>
      <c r="O36" s="14">
        <f t="shared" si="5"/>
        <v>4309.6217045714475</v>
      </c>
      <c r="P36" s="14">
        <v>0</v>
      </c>
      <c r="Q36" s="14">
        <v>0</v>
      </c>
      <c r="R36" s="14">
        <v>3063.925345116455</v>
      </c>
      <c r="S36" s="25">
        <f t="shared" si="6"/>
        <v>3063.925345116455</v>
      </c>
      <c r="T36" s="25">
        <f t="shared" si="7"/>
        <v>92363.169687992427</v>
      </c>
      <c r="U36" s="52">
        <f t="shared" si="8"/>
        <v>3.6979000492794567E-2</v>
      </c>
      <c r="V36" s="36">
        <f t="shared" si="9"/>
        <v>2</v>
      </c>
      <c r="W36" s="36">
        <f t="shared" si="10"/>
        <v>139.80622083280377</v>
      </c>
      <c r="X36" s="52">
        <f t="shared" si="11"/>
        <v>3.3528155233251145E-2</v>
      </c>
      <c r="Y36" s="51">
        <v>3.368059819228475E-2</v>
      </c>
      <c r="AA36" s="20">
        <f t="shared" si="0"/>
        <v>92363.169687992427</v>
      </c>
      <c r="AB36" s="20">
        <f t="shared" si="1"/>
        <v>-17920.767560074106</v>
      </c>
      <c r="AC36" s="20" t="e">
        <f>#REF!-#REF!</f>
        <v>#REF!</v>
      </c>
      <c r="AD36" s="20">
        <f t="shared" si="2"/>
        <v>3063.925345116455</v>
      </c>
      <c r="AE36" s="20">
        <f t="shared" si="3"/>
        <v>0</v>
      </c>
      <c r="AF36" s="20" t="e">
        <f t="shared" si="12"/>
        <v>#REF!</v>
      </c>
    </row>
    <row r="37" spans="1:32" x14ac:dyDescent="0.25">
      <c r="A37" s="47" t="s">
        <v>12</v>
      </c>
      <c r="B37" s="45" t="s">
        <v>58</v>
      </c>
      <c r="C37" s="41">
        <v>2112</v>
      </c>
      <c r="D37" s="58" t="s">
        <v>59</v>
      </c>
      <c r="E37" s="13">
        <v>294</v>
      </c>
      <c r="F37" s="14">
        <v>1113049.3615754612</v>
      </c>
      <c r="G37" s="14">
        <f t="shared" si="4"/>
        <v>3785.8821822294599</v>
      </c>
      <c r="H37" s="14">
        <v>64882.565970701748</v>
      </c>
      <c r="I37" s="14">
        <v>0</v>
      </c>
      <c r="J37" s="14">
        <v>0</v>
      </c>
      <c r="K37" s="14"/>
      <c r="L37" s="15"/>
      <c r="M37" s="13">
        <v>301</v>
      </c>
      <c r="N37" s="14">
        <v>1155638.5984880605</v>
      </c>
      <c r="O37" s="14">
        <f t="shared" si="5"/>
        <v>3839.3308919869119</v>
      </c>
      <c r="P37" s="14">
        <v>26888.598488060408</v>
      </c>
      <c r="Q37" s="14">
        <v>15561.434946860238</v>
      </c>
      <c r="R37" s="14">
        <v>0</v>
      </c>
      <c r="S37" s="25">
        <f t="shared" si="6"/>
        <v>0</v>
      </c>
      <c r="T37" s="25">
        <f t="shared" si="7"/>
        <v>42589.236912599299</v>
      </c>
      <c r="U37" s="52">
        <f t="shared" si="8"/>
        <v>3.8263565285475254E-2</v>
      </c>
      <c r="V37" s="36">
        <f t="shared" si="9"/>
        <v>7</v>
      </c>
      <c r="W37" s="36">
        <f t="shared" si="10"/>
        <v>53.448709757451979</v>
      </c>
      <c r="X37" s="52">
        <f t="shared" si="11"/>
        <v>1.4117900976510667E-2</v>
      </c>
      <c r="Y37" s="51">
        <v>1.6508532409901688E-2</v>
      </c>
      <c r="AA37" s="20">
        <f t="shared" si="0"/>
        <v>42589.236912599299</v>
      </c>
      <c r="AB37" s="20">
        <f t="shared" si="1"/>
        <v>-37993.967482641339</v>
      </c>
      <c r="AC37" s="20" t="e">
        <f>#REF!-#REF!</f>
        <v>#REF!</v>
      </c>
      <c r="AD37" s="20">
        <f t="shared" si="2"/>
        <v>0</v>
      </c>
      <c r="AE37" s="20">
        <f t="shared" si="3"/>
        <v>15561.434946860238</v>
      </c>
      <c r="AF37" s="20" t="e">
        <f t="shared" si="12"/>
        <v>#REF!</v>
      </c>
    </row>
    <row r="38" spans="1:32" x14ac:dyDescent="0.25">
      <c r="A38" s="47" t="s">
        <v>12</v>
      </c>
      <c r="B38" s="45"/>
      <c r="C38" s="41">
        <v>2167</v>
      </c>
      <c r="D38" s="58" t="s">
        <v>60</v>
      </c>
      <c r="E38" s="13">
        <v>206</v>
      </c>
      <c r="F38" s="14">
        <v>877273.10745217418</v>
      </c>
      <c r="G38" s="14">
        <f t="shared" si="4"/>
        <v>4258.6073177290009</v>
      </c>
      <c r="H38" s="14">
        <v>49335.072274088045</v>
      </c>
      <c r="I38" s="14">
        <v>0</v>
      </c>
      <c r="J38" s="14">
        <v>0</v>
      </c>
      <c r="K38" s="14"/>
      <c r="L38" s="15"/>
      <c r="M38" s="13">
        <v>204</v>
      </c>
      <c r="N38" s="14">
        <v>883767.00154602726</v>
      </c>
      <c r="O38" s="14">
        <f t="shared" si="5"/>
        <v>4332.191184049153</v>
      </c>
      <c r="P38" s="14">
        <v>29988.941092135501</v>
      </c>
      <c r="Q38" s="14">
        <v>0</v>
      </c>
      <c r="R38" s="14">
        <v>0</v>
      </c>
      <c r="S38" s="25">
        <f t="shared" si="6"/>
        <v>0</v>
      </c>
      <c r="T38" s="25">
        <f t="shared" si="7"/>
        <v>6493.8940938530723</v>
      </c>
      <c r="U38" s="52">
        <f t="shared" si="8"/>
        <v>7.402363116673083E-3</v>
      </c>
      <c r="V38" s="36">
        <f t="shared" si="9"/>
        <v>-2</v>
      </c>
      <c r="W38" s="36">
        <f t="shared" si="10"/>
        <v>73.583866320152083</v>
      </c>
      <c r="X38" s="52">
        <f t="shared" si="11"/>
        <v>1.7278856872718684E-2</v>
      </c>
      <c r="Y38" s="51">
        <v>1.6000180860764823E-2</v>
      </c>
      <c r="AA38" s="20">
        <f t="shared" ref="AA38:AA69" si="13">N38-F38</f>
        <v>6493.8940938530723</v>
      </c>
      <c r="AB38" s="20">
        <f t="shared" ref="AB38:AB69" si="14">P38-H38</f>
        <v>-19346.131181952544</v>
      </c>
      <c r="AC38" s="20" t="e">
        <f>#REF!-#REF!</f>
        <v>#REF!</v>
      </c>
      <c r="AD38" s="20">
        <f t="shared" ref="AD38:AD69" si="15">R38-J38</f>
        <v>0</v>
      </c>
      <c r="AE38" s="20">
        <f t="shared" ref="AE38:AE69" si="16">Q38-I38</f>
        <v>0</v>
      </c>
      <c r="AF38" s="20" t="e">
        <f t="shared" si="12"/>
        <v>#REF!</v>
      </c>
    </row>
    <row r="39" spans="1:32" x14ac:dyDescent="0.25">
      <c r="A39" s="47" t="s">
        <v>12</v>
      </c>
      <c r="B39" s="45"/>
      <c r="C39" s="41">
        <v>2025</v>
      </c>
      <c r="D39" s="43" t="s">
        <v>61</v>
      </c>
      <c r="E39" s="13">
        <v>386</v>
      </c>
      <c r="F39" s="14">
        <v>1710351.8268521104</v>
      </c>
      <c r="G39" s="14">
        <f t="shared" si="4"/>
        <v>4430.9632820002862</v>
      </c>
      <c r="H39" s="14">
        <v>12175.098969564307</v>
      </c>
      <c r="I39" s="14">
        <v>0</v>
      </c>
      <c r="J39" s="14">
        <v>18333.394529097557</v>
      </c>
      <c r="K39" s="14"/>
      <c r="L39" s="15"/>
      <c r="M39" s="13">
        <v>366</v>
      </c>
      <c r="N39" s="14">
        <v>1671157.9410530943</v>
      </c>
      <c r="O39" s="14">
        <f t="shared" si="5"/>
        <v>4566.0053034237553</v>
      </c>
      <c r="P39" s="14">
        <v>0</v>
      </c>
      <c r="Q39" s="14">
        <v>0</v>
      </c>
      <c r="R39" s="14">
        <v>9100.6376645623623</v>
      </c>
      <c r="S39" s="25">
        <f t="shared" si="6"/>
        <v>-9232.7568645351948</v>
      </c>
      <c r="T39" s="25">
        <f t="shared" si="7"/>
        <v>-39193.885799016105</v>
      </c>
      <c r="U39" s="52">
        <f t="shared" si="8"/>
        <v>-2.2915686225302601E-2</v>
      </c>
      <c r="V39" s="36">
        <f t="shared" si="9"/>
        <v>-20</v>
      </c>
      <c r="W39" s="36">
        <f t="shared" si="10"/>
        <v>135.04202142346912</v>
      </c>
      <c r="X39" s="52">
        <f t="shared" si="11"/>
        <v>3.0476899226866694E-2</v>
      </c>
      <c r="Y39" s="51">
        <v>2.6821296771577741E-2</v>
      </c>
      <c r="AA39" s="20">
        <f t="shared" si="13"/>
        <v>-39193.885799016105</v>
      </c>
      <c r="AB39" s="20">
        <f t="shared" si="14"/>
        <v>-12175.098969564307</v>
      </c>
      <c r="AC39" s="20" t="e">
        <f>#REF!-#REF!</f>
        <v>#REF!</v>
      </c>
      <c r="AD39" s="20">
        <f t="shared" si="15"/>
        <v>-9232.7568645351948</v>
      </c>
      <c r="AE39" s="20">
        <f t="shared" si="16"/>
        <v>0</v>
      </c>
      <c r="AF39" s="20" t="e">
        <f t="shared" si="12"/>
        <v>#REF!</v>
      </c>
    </row>
    <row r="40" spans="1:32" x14ac:dyDescent="0.25">
      <c r="A40" s="47" t="s">
        <v>12</v>
      </c>
      <c r="B40" s="45"/>
      <c r="C40" s="41">
        <v>2018</v>
      </c>
      <c r="D40" s="58" t="s">
        <v>62</v>
      </c>
      <c r="E40" s="13">
        <v>426</v>
      </c>
      <c r="F40" s="14">
        <v>1925849.1933989096</v>
      </c>
      <c r="G40" s="14">
        <f t="shared" si="4"/>
        <v>4520.7727544575346</v>
      </c>
      <c r="H40" s="14">
        <v>163898.97298790095</v>
      </c>
      <c r="I40" s="14">
        <v>0</v>
      </c>
      <c r="J40" s="14">
        <v>0</v>
      </c>
      <c r="K40" s="14"/>
      <c r="L40" s="15"/>
      <c r="M40" s="13">
        <v>427</v>
      </c>
      <c r="N40" s="14">
        <v>1963509.9471576614</v>
      </c>
      <c r="O40" s="14">
        <f t="shared" si="5"/>
        <v>4598.3839511889028</v>
      </c>
      <c r="P40" s="14">
        <v>127127.21148447343</v>
      </c>
      <c r="Q40" s="14">
        <v>0</v>
      </c>
      <c r="R40" s="14">
        <v>0</v>
      </c>
      <c r="S40" s="25">
        <f t="shared" si="6"/>
        <v>0</v>
      </c>
      <c r="T40" s="25">
        <f t="shared" si="7"/>
        <v>37660.753758751787</v>
      </c>
      <c r="U40" s="52">
        <f t="shared" si="8"/>
        <v>1.9555401268094519E-2</v>
      </c>
      <c r="V40" s="36">
        <f t="shared" si="9"/>
        <v>1</v>
      </c>
      <c r="W40" s="36">
        <f t="shared" si="10"/>
        <v>77.611196731368182</v>
      </c>
      <c r="X40" s="52">
        <f t="shared" si="11"/>
        <v>1.716768370072197E-2</v>
      </c>
      <c r="Y40" s="51">
        <v>1.7306821572106168E-2</v>
      </c>
      <c r="AA40" s="20">
        <f t="shared" si="13"/>
        <v>37660.753758751787</v>
      </c>
      <c r="AB40" s="20">
        <f t="shared" si="14"/>
        <v>-36771.761503427522</v>
      </c>
      <c r="AC40" s="20" t="e">
        <f>#REF!-#REF!</f>
        <v>#REF!</v>
      </c>
      <c r="AD40" s="20">
        <f t="shared" si="15"/>
        <v>0</v>
      </c>
      <c r="AE40" s="20">
        <f t="shared" si="16"/>
        <v>0</v>
      </c>
      <c r="AF40" s="20" t="e">
        <f t="shared" si="12"/>
        <v>#REF!</v>
      </c>
    </row>
    <row r="41" spans="1:32" x14ac:dyDescent="0.25">
      <c r="A41" s="47" t="s">
        <v>12</v>
      </c>
      <c r="B41" s="45"/>
      <c r="C41" s="41">
        <v>2008</v>
      </c>
      <c r="D41" s="58" t="s">
        <v>63</v>
      </c>
      <c r="E41" s="13">
        <v>388</v>
      </c>
      <c r="F41" s="14">
        <v>1564931.4152530378</v>
      </c>
      <c r="G41" s="14">
        <f t="shared" si="4"/>
        <v>4033.3283898274171</v>
      </c>
      <c r="H41" s="14">
        <v>102715.01816665591</v>
      </c>
      <c r="I41" s="14">
        <v>0</v>
      </c>
      <c r="J41" s="14">
        <v>0</v>
      </c>
      <c r="K41" s="14"/>
      <c r="L41" s="15"/>
      <c r="M41" s="13">
        <v>419</v>
      </c>
      <c r="N41" s="14">
        <v>1709644.771777163</v>
      </c>
      <c r="O41" s="14">
        <f t="shared" si="5"/>
        <v>4080.2977846710337</v>
      </c>
      <c r="P41" s="14">
        <v>76572.154014144791</v>
      </c>
      <c r="Q41" s="14">
        <v>0</v>
      </c>
      <c r="R41" s="14">
        <v>0</v>
      </c>
      <c r="S41" s="25">
        <f t="shared" si="6"/>
        <v>0</v>
      </c>
      <c r="T41" s="25">
        <f t="shared" si="7"/>
        <v>144713.35652412521</v>
      </c>
      <c r="U41" s="52">
        <f t="shared" si="8"/>
        <v>9.2472650950473856E-2</v>
      </c>
      <c r="V41" s="36">
        <f t="shared" si="9"/>
        <v>31</v>
      </c>
      <c r="W41" s="36">
        <f t="shared" si="10"/>
        <v>46.969394843616556</v>
      </c>
      <c r="X41" s="52">
        <f t="shared" si="11"/>
        <v>1.1645318779913705E-2</v>
      </c>
      <c r="Y41" s="51">
        <v>1.7054703475768873E-2</v>
      </c>
      <c r="AA41" s="20">
        <f t="shared" si="13"/>
        <v>144713.35652412521</v>
      </c>
      <c r="AB41" s="20">
        <f t="shared" si="14"/>
        <v>-26142.864152511116</v>
      </c>
      <c r="AC41" s="20" t="e">
        <f>#REF!-#REF!</f>
        <v>#REF!</v>
      </c>
      <c r="AD41" s="20">
        <f t="shared" si="15"/>
        <v>0</v>
      </c>
      <c r="AE41" s="20">
        <f t="shared" si="16"/>
        <v>0</v>
      </c>
      <c r="AF41" s="20" t="e">
        <f t="shared" si="12"/>
        <v>#REF!</v>
      </c>
    </row>
    <row r="42" spans="1:32" x14ac:dyDescent="0.25">
      <c r="A42" s="47" t="s">
        <v>12</v>
      </c>
      <c r="B42" s="45"/>
      <c r="C42" s="41">
        <v>3028</v>
      </c>
      <c r="D42" s="58" t="s">
        <v>64</v>
      </c>
      <c r="E42" s="13">
        <v>211</v>
      </c>
      <c r="F42" s="14">
        <v>805555.8544855197</v>
      </c>
      <c r="G42" s="14">
        <f t="shared" si="4"/>
        <v>3817.800258225212</v>
      </c>
      <c r="H42" s="14">
        <v>48106.891207049252</v>
      </c>
      <c r="I42" s="14">
        <v>0</v>
      </c>
      <c r="J42" s="14">
        <v>0</v>
      </c>
      <c r="K42" s="14"/>
      <c r="L42" s="15"/>
      <c r="M42" s="13">
        <v>211</v>
      </c>
      <c r="N42" s="14">
        <v>818272.78541445336</v>
      </c>
      <c r="O42" s="14">
        <f t="shared" si="5"/>
        <v>3878.0700730542812</v>
      </c>
      <c r="P42" s="14">
        <v>27022.785414453363</v>
      </c>
      <c r="Q42" s="14">
        <v>3425.1885396536395</v>
      </c>
      <c r="R42" s="14">
        <v>0</v>
      </c>
      <c r="S42" s="25">
        <f t="shared" si="6"/>
        <v>0</v>
      </c>
      <c r="T42" s="25">
        <f t="shared" si="7"/>
        <v>12716.930928933667</v>
      </c>
      <c r="U42" s="52">
        <f t="shared" si="8"/>
        <v>1.5786529088110957E-2</v>
      </c>
      <c r="V42" s="36">
        <f t="shared" si="9"/>
        <v>0</v>
      </c>
      <c r="W42" s="36">
        <f t="shared" si="10"/>
        <v>60.269814829069219</v>
      </c>
      <c r="X42" s="52">
        <f t="shared" si="11"/>
        <v>1.5786529088110735E-2</v>
      </c>
      <c r="Y42" s="51">
        <v>1.5786529088110735E-2</v>
      </c>
      <c r="AA42" s="20">
        <f t="shared" si="13"/>
        <v>12716.930928933667</v>
      </c>
      <c r="AB42" s="20">
        <f t="shared" si="14"/>
        <v>-21084.105792595888</v>
      </c>
      <c r="AC42" s="20" t="e">
        <f>#REF!-#REF!</f>
        <v>#REF!</v>
      </c>
      <c r="AD42" s="20">
        <f t="shared" si="15"/>
        <v>0</v>
      </c>
      <c r="AE42" s="20">
        <f t="shared" si="16"/>
        <v>3425.1885396536395</v>
      </c>
      <c r="AF42" s="20" t="e">
        <f t="shared" si="12"/>
        <v>#REF!</v>
      </c>
    </row>
    <row r="43" spans="1:32" x14ac:dyDescent="0.25">
      <c r="A43" s="47" t="s">
        <v>12</v>
      </c>
      <c r="B43" s="45" t="s">
        <v>65</v>
      </c>
      <c r="C43" s="41">
        <v>2147</v>
      </c>
      <c r="D43" s="58" t="s">
        <v>66</v>
      </c>
      <c r="E43" s="13">
        <v>206</v>
      </c>
      <c r="F43" s="14">
        <v>802114.88766569388</v>
      </c>
      <c r="G43" s="14">
        <f t="shared" si="4"/>
        <v>3893.7615906101646</v>
      </c>
      <c r="H43" s="14">
        <v>37300.205833065207</v>
      </c>
      <c r="I43" s="14">
        <v>0</v>
      </c>
      <c r="J43" s="14">
        <v>0</v>
      </c>
      <c r="K43" s="14"/>
      <c r="L43" s="15"/>
      <c r="M43" s="13">
        <v>203</v>
      </c>
      <c r="N43" s="14">
        <v>804569.23003613576</v>
      </c>
      <c r="O43" s="14">
        <f t="shared" si="5"/>
        <v>3963.3952218528857</v>
      </c>
      <c r="P43" s="14">
        <v>19004.513897067634</v>
      </c>
      <c r="Q43" s="14">
        <v>0</v>
      </c>
      <c r="R43" s="14">
        <v>0</v>
      </c>
      <c r="S43" s="25">
        <f t="shared" si="6"/>
        <v>0</v>
      </c>
      <c r="T43" s="25">
        <f t="shared" si="7"/>
        <v>2454.3423704418819</v>
      </c>
      <c r="U43" s="52">
        <f t="shared" si="8"/>
        <v>3.0598389435014806E-3</v>
      </c>
      <c r="V43" s="36">
        <f t="shared" si="9"/>
        <v>-3</v>
      </c>
      <c r="W43" s="36">
        <f t="shared" si="10"/>
        <v>69.633631242721094</v>
      </c>
      <c r="X43" s="52">
        <f t="shared" si="11"/>
        <v>1.7883383361385841E-2</v>
      </c>
      <c r="Y43" s="51">
        <v>1.5775317643427877E-2</v>
      </c>
      <c r="AA43" s="20">
        <f t="shared" si="13"/>
        <v>2454.3423704418819</v>
      </c>
      <c r="AB43" s="20">
        <f t="shared" si="14"/>
        <v>-18295.691935997573</v>
      </c>
      <c r="AC43" s="20" t="e">
        <f>#REF!-#REF!</f>
        <v>#REF!</v>
      </c>
      <c r="AD43" s="20">
        <f t="shared" si="15"/>
        <v>0</v>
      </c>
      <c r="AE43" s="20">
        <f t="shared" si="16"/>
        <v>0</v>
      </c>
      <c r="AF43" s="20" t="e">
        <f t="shared" si="12"/>
        <v>#REF!</v>
      </c>
    </row>
    <row r="44" spans="1:32" x14ac:dyDescent="0.25">
      <c r="A44" s="47" t="s">
        <v>12</v>
      </c>
      <c r="B44" s="45" t="s">
        <v>67</v>
      </c>
      <c r="C44" s="41">
        <v>2120</v>
      </c>
      <c r="D44" s="58" t="s">
        <v>68</v>
      </c>
      <c r="E44" s="13">
        <v>402</v>
      </c>
      <c r="F44" s="14">
        <v>1732955.9531023428</v>
      </c>
      <c r="G44" s="14">
        <f t="shared" si="4"/>
        <v>4310.8357042346834</v>
      </c>
      <c r="H44" s="14">
        <v>52549.127045684494</v>
      </c>
      <c r="I44" s="14">
        <v>0</v>
      </c>
      <c r="J44" s="14">
        <v>0</v>
      </c>
      <c r="K44" s="14"/>
      <c r="L44" s="15"/>
      <c r="M44" s="13">
        <v>400</v>
      </c>
      <c r="N44" s="14">
        <v>1754536.4550903742</v>
      </c>
      <c r="O44" s="14">
        <f t="shared" si="5"/>
        <v>4386.3411377259354</v>
      </c>
      <c r="P44" s="14">
        <v>15122.970161147416</v>
      </c>
      <c r="Q44" s="14">
        <v>0</v>
      </c>
      <c r="R44" s="14">
        <v>457.97706862916669</v>
      </c>
      <c r="S44" s="25">
        <f t="shared" si="6"/>
        <v>457.97706862916669</v>
      </c>
      <c r="T44" s="25">
        <f t="shared" si="7"/>
        <v>21580.501988031436</v>
      </c>
      <c r="U44" s="52">
        <f t="shared" si="8"/>
        <v>1.2453000867908903E-2</v>
      </c>
      <c r="V44" s="36">
        <f t="shared" si="9"/>
        <v>-2</v>
      </c>
      <c r="W44" s="36">
        <f t="shared" si="10"/>
        <v>75.505433491252006</v>
      </c>
      <c r="X44" s="52">
        <f t="shared" si="11"/>
        <v>1.7515265872248387E-2</v>
      </c>
      <c r="Y44" s="51">
        <v>1.7185141197714193E-2</v>
      </c>
      <c r="AA44" s="20">
        <f t="shared" si="13"/>
        <v>21580.501988031436</v>
      </c>
      <c r="AB44" s="20">
        <f t="shared" si="14"/>
        <v>-37426.156884537078</v>
      </c>
      <c r="AC44" s="20" t="e">
        <f>#REF!-#REF!</f>
        <v>#REF!</v>
      </c>
      <c r="AD44" s="20">
        <f t="shared" si="15"/>
        <v>457.97706862916669</v>
      </c>
      <c r="AE44" s="20">
        <f t="shared" si="16"/>
        <v>0</v>
      </c>
      <c r="AF44" s="20" t="e">
        <f t="shared" si="12"/>
        <v>#REF!</v>
      </c>
    </row>
    <row r="45" spans="1:32" x14ac:dyDescent="0.25">
      <c r="A45" s="47" t="s">
        <v>12</v>
      </c>
      <c r="B45" s="45" t="s">
        <v>69</v>
      </c>
      <c r="C45" s="41">
        <v>2113</v>
      </c>
      <c r="D45" s="43" t="s">
        <v>70</v>
      </c>
      <c r="E45" s="13">
        <v>498</v>
      </c>
      <c r="F45" s="14">
        <v>1743000</v>
      </c>
      <c r="G45" s="14">
        <f t="shared" si="4"/>
        <v>3500</v>
      </c>
      <c r="H45" s="14">
        <v>0</v>
      </c>
      <c r="I45" s="14">
        <v>94117.950350062078</v>
      </c>
      <c r="J45" s="14">
        <v>0</v>
      </c>
      <c r="K45" s="14"/>
      <c r="L45" s="15"/>
      <c r="M45" s="13">
        <v>504</v>
      </c>
      <c r="N45" s="14">
        <v>1889999.9999999998</v>
      </c>
      <c r="O45" s="14">
        <f t="shared" si="5"/>
        <v>3749.9999999999995</v>
      </c>
      <c r="P45" s="14">
        <v>0</v>
      </c>
      <c r="Q45" s="14">
        <v>155636.40129776893</v>
      </c>
      <c r="R45" s="14">
        <v>0</v>
      </c>
      <c r="S45" s="25">
        <f t="shared" si="6"/>
        <v>0</v>
      </c>
      <c r="T45" s="25">
        <f t="shared" si="7"/>
        <v>146999.99999999977</v>
      </c>
      <c r="U45" s="52">
        <f t="shared" si="8"/>
        <v>8.43373493975903E-2</v>
      </c>
      <c r="V45" s="36">
        <f t="shared" si="9"/>
        <v>6</v>
      </c>
      <c r="W45" s="36">
        <f t="shared" si="10"/>
        <v>249.99999999999955</v>
      </c>
      <c r="X45" s="52">
        <f t="shared" si="11"/>
        <v>7.1428571428571397E-2</v>
      </c>
      <c r="Y45" s="51">
        <v>7.1428571428571397E-2</v>
      </c>
      <c r="AA45" s="20">
        <f t="shared" si="13"/>
        <v>146999.99999999977</v>
      </c>
      <c r="AB45" s="20">
        <f t="shared" si="14"/>
        <v>0</v>
      </c>
      <c r="AC45" s="20" t="e">
        <f>#REF!-#REF!</f>
        <v>#REF!</v>
      </c>
      <c r="AD45" s="20">
        <f t="shared" si="15"/>
        <v>0</v>
      </c>
      <c r="AE45" s="20">
        <f t="shared" si="16"/>
        <v>61518.45094770685</v>
      </c>
      <c r="AF45" s="20" t="e">
        <f t="shared" si="12"/>
        <v>#REF!</v>
      </c>
    </row>
    <row r="46" spans="1:32" x14ac:dyDescent="0.25">
      <c r="A46" s="47" t="s">
        <v>12</v>
      </c>
      <c r="B46" s="45" t="s">
        <v>71</v>
      </c>
      <c r="C46" s="41">
        <v>2103</v>
      </c>
      <c r="D46" s="58" t="s">
        <v>72</v>
      </c>
      <c r="E46" s="13">
        <v>213</v>
      </c>
      <c r="F46" s="14">
        <v>1051080.7241797317</v>
      </c>
      <c r="G46" s="14">
        <f t="shared" si="4"/>
        <v>4934.6512872287876</v>
      </c>
      <c r="H46" s="14">
        <v>47928.18948980351</v>
      </c>
      <c r="I46" s="14">
        <v>0</v>
      </c>
      <c r="J46" s="14">
        <v>5950.31225944376</v>
      </c>
      <c r="K46" s="14"/>
      <c r="L46" s="15"/>
      <c r="M46" s="13">
        <v>216</v>
      </c>
      <c r="N46" s="14">
        <v>1081750.4818478141</v>
      </c>
      <c r="O46" s="14">
        <f t="shared" si="5"/>
        <v>5008.104082628769</v>
      </c>
      <c r="P46" s="14">
        <v>29185.628227509558</v>
      </c>
      <c r="Q46" s="14">
        <v>0</v>
      </c>
      <c r="R46" s="14">
        <v>3175.9504506620506</v>
      </c>
      <c r="S46" s="25">
        <f t="shared" si="6"/>
        <v>-2774.3618087817094</v>
      </c>
      <c r="T46" s="25">
        <f t="shared" si="7"/>
        <v>30669.757668082369</v>
      </c>
      <c r="U46" s="52">
        <f t="shared" si="8"/>
        <v>2.9179259939351665E-2</v>
      </c>
      <c r="V46" s="36">
        <f t="shared" si="9"/>
        <v>3</v>
      </c>
      <c r="W46" s="36">
        <f t="shared" si="10"/>
        <v>73.452795399981369</v>
      </c>
      <c r="X46" s="52">
        <f t="shared" si="11"/>
        <v>1.4885103551305123E-2</v>
      </c>
      <c r="Y46" s="51">
        <v>1.639701702717189E-2</v>
      </c>
      <c r="AA46" s="20">
        <f t="shared" si="13"/>
        <v>30669.757668082369</v>
      </c>
      <c r="AB46" s="20">
        <f t="shared" si="14"/>
        <v>-18742.561262293952</v>
      </c>
      <c r="AC46" s="20" t="e">
        <f>#REF!-#REF!</f>
        <v>#REF!</v>
      </c>
      <c r="AD46" s="20">
        <f t="shared" si="15"/>
        <v>-2774.3618087817094</v>
      </c>
      <c r="AE46" s="20">
        <f t="shared" si="16"/>
        <v>0</v>
      </c>
      <c r="AF46" s="20" t="e">
        <f t="shared" si="12"/>
        <v>#REF!</v>
      </c>
    </row>
    <row r="47" spans="1:32" x14ac:dyDescent="0.25">
      <c r="A47" s="47" t="s">
        <v>12</v>
      </c>
      <c r="B47" s="45" t="s">
        <v>73</v>
      </c>
      <c r="C47" s="41">
        <v>2084</v>
      </c>
      <c r="D47" s="43" t="s">
        <v>74</v>
      </c>
      <c r="E47" s="13">
        <v>403</v>
      </c>
      <c r="F47" s="14">
        <v>1818397.0114956966</v>
      </c>
      <c r="G47" s="14">
        <f t="shared" si="4"/>
        <v>4512.1513932895696</v>
      </c>
      <c r="H47" s="14">
        <v>31540.176083186409</v>
      </c>
      <c r="I47" s="14">
        <v>0</v>
      </c>
      <c r="J47" s="14">
        <v>2733.9272543388056</v>
      </c>
      <c r="K47" s="14"/>
      <c r="L47" s="15"/>
      <c r="M47" s="13">
        <v>405</v>
      </c>
      <c r="N47" s="14">
        <v>1866588.4251797753</v>
      </c>
      <c r="O47" s="14">
        <f t="shared" si="5"/>
        <v>4608.8603090858651</v>
      </c>
      <c r="P47" s="14">
        <v>0</v>
      </c>
      <c r="Q47" s="14">
        <v>0</v>
      </c>
      <c r="R47" s="14">
        <v>3553.7348792690314</v>
      </c>
      <c r="S47" s="25">
        <f t="shared" si="6"/>
        <v>819.80762493022576</v>
      </c>
      <c r="T47" s="25">
        <f t="shared" si="7"/>
        <v>48191.413684078725</v>
      </c>
      <c r="U47" s="52">
        <f t="shared" si="8"/>
        <v>2.650214083031277E-2</v>
      </c>
      <c r="V47" s="36">
        <f t="shared" si="9"/>
        <v>2</v>
      </c>
      <c r="W47" s="36">
        <f t="shared" si="10"/>
        <v>96.708915796295514</v>
      </c>
      <c r="X47" s="52">
        <f t="shared" si="11"/>
        <v>2.1432994455842014E-2</v>
      </c>
      <c r="Y47" s="51">
        <v>2.1743723443294671E-2</v>
      </c>
      <c r="AA47" s="20">
        <f t="shared" si="13"/>
        <v>48191.413684078725</v>
      </c>
      <c r="AB47" s="20">
        <f t="shared" si="14"/>
        <v>-31540.176083186409</v>
      </c>
      <c r="AC47" s="20" t="e">
        <f>#REF!-#REF!</f>
        <v>#REF!</v>
      </c>
      <c r="AD47" s="20">
        <f t="shared" si="15"/>
        <v>819.80762493022576</v>
      </c>
      <c r="AE47" s="20">
        <f t="shared" si="16"/>
        <v>0</v>
      </c>
      <c r="AF47" s="20" t="e">
        <f t="shared" si="12"/>
        <v>#REF!</v>
      </c>
    </row>
    <row r="48" spans="1:32" x14ac:dyDescent="0.25">
      <c r="A48" s="47" t="s">
        <v>12</v>
      </c>
      <c r="B48" s="45"/>
      <c r="C48" s="41">
        <v>2183</v>
      </c>
      <c r="D48" s="43" t="s">
        <v>75</v>
      </c>
      <c r="E48" s="13">
        <v>431</v>
      </c>
      <c r="F48" s="14">
        <v>1859973.5256726858</v>
      </c>
      <c r="G48" s="14">
        <f t="shared" si="4"/>
        <v>4315.4838182660924</v>
      </c>
      <c r="H48" s="14">
        <v>0</v>
      </c>
      <c r="I48" s="14">
        <v>0</v>
      </c>
      <c r="J48" s="14">
        <v>0</v>
      </c>
      <c r="K48" s="14"/>
      <c r="L48" s="15"/>
      <c r="M48" s="13">
        <v>431</v>
      </c>
      <c r="N48" s="14">
        <v>1934187.6201975821</v>
      </c>
      <c r="O48" s="14">
        <f t="shared" si="5"/>
        <v>4487.6742928018148</v>
      </c>
      <c r="P48" s="14">
        <v>0</v>
      </c>
      <c r="Q48" s="14">
        <v>0</v>
      </c>
      <c r="R48" s="14">
        <v>0</v>
      </c>
      <c r="S48" s="25">
        <f t="shared" si="6"/>
        <v>0</v>
      </c>
      <c r="T48" s="25">
        <f t="shared" si="7"/>
        <v>74214.094524896238</v>
      </c>
      <c r="U48" s="52">
        <f t="shared" si="8"/>
        <v>3.9900618745664973E-2</v>
      </c>
      <c r="V48" s="36">
        <f t="shared" si="9"/>
        <v>0</v>
      </c>
      <c r="W48" s="36">
        <f t="shared" si="10"/>
        <v>172.19047453572239</v>
      </c>
      <c r="X48" s="52">
        <f t="shared" si="11"/>
        <v>3.9900618745665195E-2</v>
      </c>
      <c r="Y48" s="51">
        <v>3.9900618745758454E-2</v>
      </c>
      <c r="AA48" s="20">
        <f t="shared" si="13"/>
        <v>74214.094524896238</v>
      </c>
      <c r="AB48" s="20">
        <f t="shared" si="14"/>
        <v>0</v>
      </c>
      <c r="AC48" s="20" t="e">
        <f>#REF!-#REF!</f>
        <v>#REF!</v>
      </c>
      <c r="AD48" s="20">
        <f t="shared" si="15"/>
        <v>0</v>
      </c>
      <c r="AE48" s="20">
        <f t="shared" si="16"/>
        <v>0</v>
      </c>
      <c r="AF48" s="20" t="e">
        <f t="shared" si="12"/>
        <v>#REF!</v>
      </c>
    </row>
    <row r="49" spans="1:32" x14ac:dyDescent="0.25">
      <c r="A49" s="47" t="s">
        <v>12</v>
      </c>
      <c r="B49" s="45" t="s">
        <v>76</v>
      </c>
      <c r="C49" s="41">
        <v>2065</v>
      </c>
      <c r="D49" s="58" t="s">
        <v>77</v>
      </c>
      <c r="E49" s="13">
        <v>360</v>
      </c>
      <c r="F49" s="14">
        <v>1715820.8678765737</v>
      </c>
      <c r="G49" s="14">
        <f t="shared" si="4"/>
        <v>4766.1690774349272</v>
      </c>
      <c r="H49" s="14">
        <v>52355.788926060079</v>
      </c>
      <c r="I49" s="14">
        <v>0</v>
      </c>
      <c r="J49" s="14">
        <v>36988.427558705269</v>
      </c>
      <c r="K49" s="14"/>
      <c r="L49" s="15"/>
      <c r="M49" s="13">
        <v>361</v>
      </c>
      <c r="N49" s="14">
        <v>1749816.8649714915</v>
      </c>
      <c r="O49" s="14">
        <f t="shared" si="5"/>
        <v>4847.1381301149349</v>
      </c>
      <c r="P49" s="14">
        <v>54567.601479263976</v>
      </c>
      <c r="Q49" s="14">
        <v>0</v>
      </c>
      <c r="R49" s="14">
        <v>0</v>
      </c>
      <c r="S49" s="25">
        <f t="shared" si="6"/>
        <v>-36988.427558705269</v>
      </c>
      <c r="T49" s="25">
        <f t="shared" si="7"/>
        <v>33995.99709491781</v>
      </c>
      <c r="U49" s="52">
        <f t="shared" si="8"/>
        <v>1.981325541109058E-2</v>
      </c>
      <c r="V49" s="36">
        <f t="shared" si="9"/>
        <v>1</v>
      </c>
      <c r="W49" s="36">
        <f t="shared" si="10"/>
        <v>80.969052680007735</v>
      </c>
      <c r="X49" s="52">
        <f t="shared" si="11"/>
        <v>1.6988287944577962E-2</v>
      </c>
      <c r="Y49" s="51">
        <v>1.7173008981872684E-2</v>
      </c>
      <c r="AA49" s="20">
        <f t="shared" si="13"/>
        <v>33995.99709491781</v>
      </c>
      <c r="AB49" s="20">
        <f t="shared" si="14"/>
        <v>2211.8125532038976</v>
      </c>
      <c r="AC49" s="20" t="e">
        <f>#REF!-#REF!</f>
        <v>#REF!</v>
      </c>
      <c r="AD49" s="20">
        <f t="shared" si="15"/>
        <v>-36988.427558705269</v>
      </c>
      <c r="AE49" s="20">
        <f t="shared" si="16"/>
        <v>0</v>
      </c>
      <c r="AF49" s="20" t="e">
        <f t="shared" si="12"/>
        <v>#REF!</v>
      </c>
    </row>
    <row r="50" spans="1:32" x14ac:dyDescent="0.25">
      <c r="A50" s="47" t="s">
        <v>12</v>
      </c>
      <c r="B50" s="45"/>
      <c r="C50" s="41">
        <v>2007</v>
      </c>
      <c r="D50" s="58" t="s">
        <v>78</v>
      </c>
      <c r="E50" s="13">
        <v>400</v>
      </c>
      <c r="F50" s="14">
        <v>1766343.0270599213</v>
      </c>
      <c r="G50" s="14">
        <f t="shared" si="4"/>
        <v>4415.8575676498031</v>
      </c>
      <c r="H50" s="14">
        <v>63047.442052456085</v>
      </c>
      <c r="I50" s="14">
        <v>0</v>
      </c>
      <c r="J50" s="14">
        <v>53070.352584229193</v>
      </c>
      <c r="K50" s="14"/>
      <c r="L50" s="15"/>
      <c r="M50" s="13">
        <v>397</v>
      </c>
      <c r="N50" s="14">
        <v>1784121.0409294919</v>
      </c>
      <c r="O50" s="14">
        <f t="shared" si="5"/>
        <v>4494.0076597720199</v>
      </c>
      <c r="P50" s="14">
        <v>57890.209068153985</v>
      </c>
      <c r="Q50" s="14">
        <v>0</v>
      </c>
      <c r="R50" s="14">
        <v>22109.037914067754</v>
      </c>
      <c r="S50" s="25">
        <f t="shared" si="6"/>
        <v>-30961.314670161439</v>
      </c>
      <c r="T50" s="25">
        <f t="shared" si="7"/>
        <v>17778.013869570568</v>
      </c>
      <c r="U50" s="52">
        <f t="shared" si="8"/>
        <v>1.0064870524703284E-2</v>
      </c>
      <c r="V50" s="36">
        <f t="shared" si="9"/>
        <v>-3</v>
      </c>
      <c r="W50" s="36">
        <f t="shared" si="10"/>
        <v>78.150092122216847</v>
      </c>
      <c r="X50" s="52">
        <f t="shared" si="11"/>
        <v>1.769760254378161E-2</v>
      </c>
      <c r="Y50" s="51">
        <v>1.720810422361474E-2</v>
      </c>
      <c r="AA50" s="20">
        <f t="shared" si="13"/>
        <v>17778.013869570568</v>
      </c>
      <c r="AB50" s="20">
        <f t="shared" si="14"/>
        <v>-5157.2329843020998</v>
      </c>
      <c r="AC50" s="20" t="e">
        <f>#REF!-#REF!</f>
        <v>#REF!</v>
      </c>
      <c r="AD50" s="20">
        <f t="shared" si="15"/>
        <v>-30961.314670161439</v>
      </c>
      <c r="AE50" s="20">
        <f t="shared" si="16"/>
        <v>0</v>
      </c>
      <c r="AF50" s="20" t="e">
        <f t="shared" si="12"/>
        <v>#REF!</v>
      </c>
    </row>
    <row r="51" spans="1:32" x14ac:dyDescent="0.25">
      <c r="A51" s="47" t="s">
        <v>12</v>
      </c>
      <c r="B51" s="45" t="s">
        <v>79</v>
      </c>
      <c r="C51" s="41">
        <v>5201</v>
      </c>
      <c r="D51" s="58" t="s">
        <v>80</v>
      </c>
      <c r="E51" s="13">
        <v>209</v>
      </c>
      <c r="F51" s="14">
        <v>818180.71863512101</v>
      </c>
      <c r="G51" s="14">
        <f t="shared" si="4"/>
        <v>3914.7402805508182</v>
      </c>
      <c r="H51" s="14">
        <v>28143.416994248517</v>
      </c>
      <c r="I51" s="14">
        <v>0</v>
      </c>
      <c r="J51" s="14">
        <v>0</v>
      </c>
      <c r="K51" s="14"/>
      <c r="L51" s="15"/>
      <c r="M51" s="13">
        <v>209</v>
      </c>
      <c r="N51" s="14">
        <v>831129.9470644074</v>
      </c>
      <c r="O51" s="14">
        <f t="shared" si="5"/>
        <v>3976.698311312954</v>
      </c>
      <c r="P51" s="14">
        <v>9485.3495093344245</v>
      </c>
      <c r="Q51" s="14">
        <v>0</v>
      </c>
      <c r="R51" s="14">
        <v>0</v>
      </c>
      <c r="S51" s="25">
        <f t="shared" si="6"/>
        <v>0</v>
      </c>
      <c r="T51" s="25">
        <f t="shared" si="7"/>
        <v>12949.228429286391</v>
      </c>
      <c r="U51" s="52">
        <f t="shared" si="8"/>
        <v>1.5826856016465607E-2</v>
      </c>
      <c r="V51" s="36">
        <f t="shared" si="9"/>
        <v>0</v>
      </c>
      <c r="W51" s="36">
        <f t="shared" si="10"/>
        <v>61.958030762135877</v>
      </c>
      <c r="X51" s="52">
        <f t="shared" si="11"/>
        <v>1.5826856016465607E-2</v>
      </c>
      <c r="Y51" s="51">
        <v>1.5826856016465385E-2</v>
      </c>
      <c r="AA51" s="20">
        <f t="shared" si="13"/>
        <v>12949.228429286391</v>
      </c>
      <c r="AB51" s="20">
        <f t="shared" si="14"/>
        <v>-18658.067484914092</v>
      </c>
      <c r="AC51" s="20" t="e">
        <f>#REF!-#REF!</f>
        <v>#REF!</v>
      </c>
      <c r="AD51" s="20">
        <f t="shared" si="15"/>
        <v>0</v>
      </c>
      <c r="AE51" s="20">
        <f t="shared" si="16"/>
        <v>0</v>
      </c>
      <c r="AF51" s="20" t="e">
        <f t="shared" si="12"/>
        <v>#REF!</v>
      </c>
    </row>
    <row r="52" spans="1:32" x14ac:dyDescent="0.25">
      <c r="A52" s="47" t="s">
        <v>12</v>
      </c>
      <c r="B52" s="45" t="s">
        <v>81</v>
      </c>
      <c r="C52" s="41">
        <v>2027</v>
      </c>
      <c r="D52" s="43" t="s">
        <v>82</v>
      </c>
      <c r="E52" s="13">
        <v>388</v>
      </c>
      <c r="F52" s="14">
        <v>1618507.4888388335</v>
      </c>
      <c r="G52" s="14">
        <f t="shared" si="4"/>
        <v>4171.4110537083334</v>
      </c>
      <c r="H52" s="14">
        <v>21025.87331691361</v>
      </c>
      <c r="I52" s="14">
        <v>0</v>
      </c>
      <c r="J52" s="14">
        <v>11578.986018377378</v>
      </c>
      <c r="K52" s="14"/>
      <c r="L52" s="15"/>
      <c r="M52" s="13">
        <v>386</v>
      </c>
      <c r="N52" s="14">
        <v>1641439.141520933</v>
      </c>
      <c r="O52" s="14">
        <f t="shared" si="5"/>
        <v>4252.4330091215879</v>
      </c>
      <c r="P52" s="14">
        <v>0</v>
      </c>
      <c r="Q52" s="14">
        <v>0</v>
      </c>
      <c r="R52" s="14">
        <v>119.66502283702769</v>
      </c>
      <c r="S52" s="25">
        <f t="shared" si="6"/>
        <v>-11459.320995540351</v>
      </c>
      <c r="T52" s="25">
        <f t="shared" si="7"/>
        <v>22931.652682099491</v>
      </c>
      <c r="U52" s="52">
        <f t="shared" si="8"/>
        <v>1.4168394548826901E-2</v>
      </c>
      <c r="V52" s="36">
        <f t="shared" si="9"/>
        <v>-2</v>
      </c>
      <c r="W52" s="36">
        <f t="shared" si="10"/>
        <v>81.021955413254545</v>
      </c>
      <c r="X52" s="52">
        <f t="shared" si="11"/>
        <v>1.9423153069805243E-2</v>
      </c>
      <c r="Y52" s="51">
        <v>1.9056864401192586E-2</v>
      </c>
      <c r="AA52" s="20">
        <f t="shared" si="13"/>
        <v>22931.652682099491</v>
      </c>
      <c r="AB52" s="20">
        <f t="shared" si="14"/>
        <v>-21025.87331691361</v>
      </c>
      <c r="AC52" s="20" t="e">
        <f>#REF!-#REF!</f>
        <v>#REF!</v>
      </c>
      <c r="AD52" s="20">
        <f t="shared" si="15"/>
        <v>-11459.320995540351</v>
      </c>
      <c r="AE52" s="20">
        <f t="shared" si="16"/>
        <v>0</v>
      </c>
      <c r="AF52" s="20" t="e">
        <f t="shared" si="12"/>
        <v>#REF!</v>
      </c>
    </row>
    <row r="53" spans="1:32" x14ac:dyDescent="0.25">
      <c r="A53" s="47" t="s">
        <v>12</v>
      </c>
      <c r="B53" s="45" t="s">
        <v>83</v>
      </c>
      <c r="C53" s="41">
        <v>2182</v>
      </c>
      <c r="D53" s="43" t="s">
        <v>84</v>
      </c>
      <c r="E53" s="13">
        <v>416</v>
      </c>
      <c r="F53" s="14">
        <v>1775875.6414750102</v>
      </c>
      <c r="G53" s="14">
        <f t="shared" si="4"/>
        <v>4268.9318304687749</v>
      </c>
      <c r="H53" s="14">
        <v>15679.607376410626</v>
      </c>
      <c r="I53" s="14">
        <v>0</v>
      </c>
      <c r="J53" s="14">
        <v>0</v>
      </c>
      <c r="K53" s="14"/>
      <c r="L53" s="15"/>
      <c r="M53" s="13">
        <v>420</v>
      </c>
      <c r="N53" s="14">
        <v>1846783.7783121923</v>
      </c>
      <c r="O53" s="14">
        <f t="shared" si="5"/>
        <v>4397.104234076648</v>
      </c>
      <c r="P53" s="14">
        <v>0</v>
      </c>
      <c r="Q53" s="14">
        <v>0</v>
      </c>
      <c r="R53" s="14">
        <v>0</v>
      </c>
      <c r="S53" s="25">
        <f t="shared" si="6"/>
        <v>0</v>
      </c>
      <c r="T53" s="25">
        <f t="shared" si="7"/>
        <v>70908.136837182101</v>
      </c>
      <c r="U53" s="52">
        <f t="shared" si="8"/>
        <v>3.9928548588169743E-2</v>
      </c>
      <c r="V53" s="36">
        <f t="shared" si="9"/>
        <v>4</v>
      </c>
      <c r="W53" s="36">
        <f t="shared" si="10"/>
        <v>128.17240360787309</v>
      </c>
      <c r="X53" s="52">
        <f t="shared" si="11"/>
        <v>3.0024467173044078E-2</v>
      </c>
      <c r="Y53" s="51">
        <v>3.0638078908029609E-2</v>
      </c>
      <c r="AA53" s="20">
        <f t="shared" si="13"/>
        <v>70908.136837182101</v>
      </c>
      <c r="AB53" s="20">
        <f t="shared" si="14"/>
        <v>-15679.607376410626</v>
      </c>
      <c r="AC53" s="20" t="e">
        <f>#REF!-#REF!</f>
        <v>#REF!</v>
      </c>
      <c r="AD53" s="20">
        <f t="shared" si="15"/>
        <v>0</v>
      </c>
      <c r="AE53" s="20">
        <f t="shared" si="16"/>
        <v>0</v>
      </c>
      <c r="AF53" s="20" t="e">
        <f t="shared" si="12"/>
        <v>#REF!</v>
      </c>
    </row>
    <row r="54" spans="1:32" x14ac:dyDescent="0.25">
      <c r="A54" s="47" t="s">
        <v>12</v>
      </c>
      <c r="B54" s="45" t="s">
        <v>85</v>
      </c>
      <c r="C54" s="41">
        <v>2157</v>
      </c>
      <c r="D54" s="58" t="s">
        <v>86</v>
      </c>
      <c r="E54" s="13">
        <v>187</v>
      </c>
      <c r="F54" s="14">
        <v>869063.83872745046</v>
      </c>
      <c r="G54" s="14">
        <f t="shared" si="4"/>
        <v>4647.4002070986653</v>
      </c>
      <c r="H54" s="14">
        <v>60333.069988740026</v>
      </c>
      <c r="I54" s="14">
        <v>0</v>
      </c>
      <c r="J54" s="14">
        <v>0</v>
      </c>
      <c r="K54" s="14"/>
      <c r="L54" s="15"/>
      <c r="M54" s="13">
        <v>178</v>
      </c>
      <c r="N54" s="14">
        <v>845961.19296698144</v>
      </c>
      <c r="O54" s="14">
        <f t="shared" si="5"/>
        <v>4752.590971724615</v>
      </c>
      <c r="P54" s="14">
        <v>40009.631026553572</v>
      </c>
      <c r="Q54" s="14">
        <v>0</v>
      </c>
      <c r="R54" s="14">
        <v>0</v>
      </c>
      <c r="S54" s="25">
        <f t="shared" si="6"/>
        <v>0</v>
      </c>
      <c r="T54" s="25">
        <f t="shared" si="7"/>
        <v>-23102.645760469022</v>
      </c>
      <c r="U54" s="52">
        <f t="shared" si="8"/>
        <v>-2.6583370209371182E-2</v>
      </c>
      <c r="V54" s="36">
        <f t="shared" si="9"/>
        <v>-9</v>
      </c>
      <c r="W54" s="36">
        <f t="shared" si="10"/>
        <v>105.19076462594967</v>
      </c>
      <c r="X54" s="52">
        <f t="shared" si="11"/>
        <v>2.263432455532377E-2</v>
      </c>
      <c r="Y54" s="51">
        <v>1.5977511915945541E-2</v>
      </c>
      <c r="AA54" s="20">
        <f t="shared" si="13"/>
        <v>-23102.645760469022</v>
      </c>
      <c r="AB54" s="20">
        <f t="shared" si="14"/>
        <v>-20323.438962186454</v>
      </c>
      <c r="AC54" s="20" t="e">
        <f>#REF!-#REF!</f>
        <v>#REF!</v>
      </c>
      <c r="AD54" s="20">
        <f t="shared" si="15"/>
        <v>0</v>
      </c>
      <c r="AE54" s="20">
        <f t="shared" si="16"/>
        <v>0</v>
      </c>
      <c r="AF54" s="20" t="e">
        <f t="shared" si="12"/>
        <v>#REF!</v>
      </c>
    </row>
    <row r="55" spans="1:32" x14ac:dyDescent="0.25">
      <c r="A55" s="47" t="s">
        <v>12</v>
      </c>
      <c r="B55" s="45"/>
      <c r="C55" s="41">
        <v>2034</v>
      </c>
      <c r="D55" s="58" t="s">
        <v>87</v>
      </c>
      <c r="E55" s="13">
        <v>579</v>
      </c>
      <c r="F55" s="14">
        <v>2584131.5543003413</v>
      </c>
      <c r="G55" s="14">
        <f t="shared" si="4"/>
        <v>4463.0942215895357</v>
      </c>
      <c r="H55" s="14">
        <v>199088.83054974955</v>
      </c>
      <c r="I55" s="14">
        <v>0</v>
      </c>
      <c r="J55" s="14">
        <v>0</v>
      </c>
      <c r="K55" s="14"/>
      <c r="L55" s="15"/>
      <c r="M55" s="13">
        <v>565</v>
      </c>
      <c r="N55" s="14">
        <v>2568758.7623243784</v>
      </c>
      <c r="O55" s="14">
        <f t="shared" si="5"/>
        <v>4546.4756855298729</v>
      </c>
      <c r="P55" s="14">
        <v>146008.54679240286</v>
      </c>
      <c r="Q55" s="14">
        <v>0</v>
      </c>
      <c r="R55" s="14">
        <v>0</v>
      </c>
      <c r="S55" s="25">
        <f t="shared" si="6"/>
        <v>0</v>
      </c>
      <c r="T55" s="25">
        <f t="shared" si="7"/>
        <v>-15372.791975962929</v>
      </c>
      <c r="U55" s="52">
        <f t="shared" si="8"/>
        <v>-5.948920034810401E-3</v>
      </c>
      <c r="V55" s="36">
        <f t="shared" si="9"/>
        <v>-14</v>
      </c>
      <c r="W55" s="36">
        <f t="shared" si="10"/>
        <v>83.381463940337198</v>
      </c>
      <c r="X55" s="52">
        <f t="shared" si="11"/>
        <v>1.8682434159017269E-2</v>
      </c>
      <c r="Y55" s="51">
        <v>1.7585298136197247E-2</v>
      </c>
      <c r="AA55" s="20">
        <f t="shared" si="13"/>
        <v>-15372.791975962929</v>
      </c>
      <c r="AB55" s="20">
        <f t="shared" si="14"/>
        <v>-53080.283757346682</v>
      </c>
      <c r="AC55" s="20" t="e">
        <f>#REF!-#REF!</f>
        <v>#REF!</v>
      </c>
      <c r="AD55" s="20">
        <f t="shared" si="15"/>
        <v>0</v>
      </c>
      <c r="AE55" s="20">
        <f t="shared" si="16"/>
        <v>0</v>
      </c>
      <c r="AF55" s="20" t="e">
        <f t="shared" si="12"/>
        <v>#REF!</v>
      </c>
    </row>
    <row r="56" spans="1:32" x14ac:dyDescent="0.25">
      <c r="A56" s="47" t="s">
        <v>12</v>
      </c>
      <c r="B56" s="45" t="s">
        <v>88</v>
      </c>
      <c r="C56" s="41">
        <v>2033</v>
      </c>
      <c r="D56" s="58" t="s">
        <v>89</v>
      </c>
      <c r="E56" s="13">
        <v>211</v>
      </c>
      <c r="F56" s="14">
        <v>912493.78517941025</v>
      </c>
      <c r="G56" s="14">
        <f t="shared" si="4"/>
        <v>4324.6150956370157</v>
      </c>
      <c r="H56" s="14">
        <v>62246.124761411222</v>
      </c>
      <c r="I56" s="14">
        <v>0</v>
      </c>
      <c r="J56" s="14">
        <v>0</v>
      </c>
      <c r="K56" s="14"/>
      <c r="L56" s="15"/>
      <c r="M56" s="13">
        <v>207</v>
      </c>
      <c r="N56" s="14">
        <v>911770.60019362113</v>
      </c>
      <c r="O56" s="14">
        <f t="shared" si="5"/>
        <v>4404.6888898242569</v>
      </c>
      <c r="P56" s="14">
        <v>42349.581830485607</v>
      </c>
      <c r="Q56" s="14">
        <v>0</v>
      </c>
      <c r="R56" s="14">
        <v>0</v>
      </c>
      <c r="S56" s="25">
        <f t="shared" si="6"/>
        <v>0</v>
      </c>
      <c r="T56" s="25">
        <f t="shared" si="7"/>
        <v>-723.18498578912113</v>
      </c>
      <c r="U56" s="52">
        <f t="shared" si="8"/>
        <v>-7.9253688905611686E-4</v>
      </c>
      <c r="V56" s="36">
        <f t="shared" si="9"/>
        <v>-4</v>
      </c>
      <c r="W56" s="36">
        <f t="shared" si="10"/>
        <v>80.073794187241219</v>
      </c>
      <c r="X56" s="52">
        <f t="shared" si="11"/>
        <v>1.8515819886034679E-2</v>
      </c>
      <c r="Y56" s="51">
        <v>1.6092809717946466E-2</v>
      </c>
      <c r="AA56" s="20">
        <f t="shared" si="13"/>
        <v>-723.18498578912113</v>
      </c>
      <c r="AB56" s="20">
        <f t="shared" si="14"/>
        <v>-19896.542930925614</v>
      </c>
      <c r="AC56" s="20" t="e">
        <f>#REF!-#REF!</f>
        <v>#REF!</v>
      </c>
      <c r="AD56" s="20">
        <f t="shared" si="15"/>
        <v>0</v>
      </c>
      <c r="AE56" s="20">
        <f t="shared" si="16"/>
        <v>0</v>
      </c>
      <c r="AF56" s="20" t="e">
        <f t="shared" si="12"/>
        <v>#REF!</v>
      </c>
    </row>
    <row r="57" spans="1:32" x14ac:dyDescent="0.25">
      <c r="A57" s="47" t="s">
        <v>12</v>
      </c>
      <c r="B57" s="45" t="s">
        <v>90</v>
      </c>
      <c r="C57" s="41">
        <v>2093</v>
      </c>
      <c r="D57" s="43" t="s">
        <v>91</v>
      </c>
      <c r="E57" s="13">
        <v>409</v>
      </c>
      <c r="F57" s="14">
        <v>1589978.6647792049</v>
      </c>
      <c r="G57" s="14">
        <f t="shared" si="4"/>
        <v>3887.4783979931658</v>
      </c>
      <c r="H57" s="14">
        <v>0</v>
      </c>
      <c r="I57" s="14">
        <v>0</v>
      </c>
      <c r="J57" s="14">
        <v>0</v>
      </c>
      <c r="K57" s="14"/>
      <c r="L57" s="15"/>
      <c r="M57" s="13">
        <v>408</v>
      </c>
      <c r="N57" s="14">
        <v>1649624.1239156711</v>
      </c>
      <c r="O57" s="14">
        <f t="shared" si="5"/>
        <v>4043.1963821462527</v>
      </c>
      <c r="P57" s="14">
        <v>0</v>
      </c>
      <c r="Q57" s="14">
        <v>0</v>
      </c>
      <c r="R57" s="14">
        <v>0</v>
      </c>
      <c r="S57" s="25">
        <f t="shared" si="6"/>
        <v>0</v>
      </c>
      <c r="T57" s="25">
        <f t="shared" si="7"/>
        <v>59645.459136466263</v>
      </c>
      <c r="U57" s="52">
        <f t="shared" si="8"/>
        <v>3.7513370750008823E-2</v>
      </c>
      <c r="V57" s="36">
        <f t="shared" si="9"/>
        <v>-1</v>
      </c>
      <c r="W57" s="36">
        <f t="shared" si="10"/>
        <v>155.71798415308695</v>
      </c>
      <c r="X57" s="52">
        <f t="shared" si="11"/>
        <v>4.0056295678317699E-2</v>
      </c>
      <c r="Y57" s="51">
        <v>3.9879917827628342E-2</v>
      </c>
      <c r="AA57" s="20">
        <f t="shared" si="13"/>
        <v>59645.459136466263</v>
      </c>
      <c r="AB57" s="20">
        <f t="shared" si="14"/>
        <v>0</v>
      </c>
      <c r="AC57" s="20" t="e">
        <f>#REF!-#REF!</f>
        <v>#REF!</v>
      </c>
      <c r="AD57" s="20">
        <f t="shared" si="15"/>
        <v>0</v>
      </c>
      <c r="AE57" s="20">
        <f t="shared" si="16"/>
        <v>0</v>
      </c>
      <c r="AF57" s="20" t="e">
        <f t="shared" si="12"/>
        <v>#REF!</v>
      </c>
    </row>
    <row r="58" spans="1:32" x14ac:dyDescent="0.25">
      <c r="A58" s="47" t="s">
        <v>12</v>
      </c>
      <c r="B58" s="45"/>
      <c r="C58" s="41">
        <v>2114</v>
      </c>
      <c r="D58" s="58" t="s">
        <v>92</v>
      </c>
      <c r="E58" s="13">
        <v>205</v>
      </c>
      <c r="F58" s="14">
        <v>795000.070235005</v>
      </c>
      <c r="G58" s="14">
        <f t="shared" si="4"/>
        <v>3878.0491230975854</v>
      </c>
      <c r="H58" s="14">
        <v>63320.99584658246</v>
      </c>
      <c r="I58" s="14">
        <v>0</v>
      </c>
      <c r="J58" s="14">
        <v>0</v>
      </c>
      <c r="K58" s="14"/>
      <c r="L58" s="15"/>
      <c r="M58" s="13">
        <v>210</v>
      </c>
      <c r="N58" s="14">
        <v>824427.76182479574</v>
      </c>
      <c r="O58" s="14">
        <f t="shared" si="5"/>
        <v>3925.8464848799799</v>
      </c>
      <c r="P58" s="14">
        <v>36927.761824795743</v>
      </c>
      <c r="Q58" s="14">
        <v>10684.701823544932</v>
      </c>
      <c r="R58" s="14">
        <v>0</v>
      </c>
      <c r="S58" s="25">
        <f t="shared" si="6"/>
        <v>0</v>
      </c>
      <c r="T58" s="25">
        <f t="shared" si="7"/>
        <v>29427.691589790746</v>
      </c>
      <c r="U58" s="52">
        <f t="shared" si="8"/>
        <v>3.7015960993678654E-2</v>
      </c>
      <c r="V58" s="36">
        <f t="shared" si="9"/>
        <v>5</v>
      </c>
      <c r="W58" s="36">
        <f t="shared" si="10"/>
        <v>47.797361782394546</v>
      </c>
      <c r="X58" s="52">
        <f t="shared" si="11"/>
        <v>1.2325104779543405E-2</v>
      </c>
      <c r="Y58" s="51">
        <v>1.5751828166533866E-2</v>
      </c>
      <c r="AA58" s="20">
        <f t="shared" si="13"/>
        <v>29427.691589790746</v>
      </c>
      <c r="AB58" s="20">
        <f t="shared" si="14"/>
        <v>-26393.234021786717</v>
      </c>
      <c r="AC58" s="20" t="e">
        <f>#REF!-#REF!</f>
        <v>#REF!</v>
      </c>
      <c r="AD58" s="20">
        <f t="shared" si="15"/>
        <v>0</v>
      </c>
      <c r="AE58" s="20">
        <f t="shared" si="16"/>
        <v>10684.701823544932</v>
      </c>
      <c r="AF58" s="20" t="e">
        <f t="shared" si="12"/>
        <v>#REF!</v>
      </c>
    </row>
    <row r="59" spans="1:32" x14ac:dyDescent="0.25">
      <c r="A59" s="47" t="s">
        <v>12</v>
      </c>
      <c r="B59" s="45"/>
      <c r="C59" s="41">
        <v>2121</v>
      </c>
      <c r="D59" s="58" t="s">
        <v>93</v>
      </c>
      <c r="E59" s="13">
        <v>278</v>
      </c>
      <c r="F59" s="14">
        <v>1060939.4531070502</v>
      </c>
      <c r="G59" s="14">
        <f t="shared" si="4"/>
        <v>3816.3289680109719</v>
      </c>
      <c r="H59" s="14">
        <v>42415.350040982128</v>
      </c>
      <c r="I59" s="14">
        <v>0</v>
      </c>
      <c r="J59" s="14">
        <v>0</v>
      </c>
      <c r="K59" s="14"/>
      <c r="L59" s="15"/>
      <c r="M59" s="13">
        <v>295</v>
      </c>
      <c r="N59" s="14">
        <v>1137301.2384745786</v>
      </c>
      <c r="O59" s="14">
        <f t="shared" si="5"/>
        <v>3855.2584355070462</v>
      </c>
      <c r="P59" s="14">
        <v>20317.647317524534</v>
      </c>
      <c r="Q59" s="14">
        <v>0</v>
      </c>
      <c r="R59" s="14">
        <v>0</v>
      </c>
      <c r="S59" s="25">
        <f t="shared" si="6"/>
        <v>0</v>
      </c>
      <c r="T59" s="25">
        <f t="shared" si="7"/>
        <v>76361.785367528442</v>
      </c>
      <c r="U59" s="52">
        <f t="shared" si="8"/>
        <v>7.1975629847581324E-2</v>
      </c>
      <c r="V59" s="36">
        <f t="shared" si="9"/>
        <v>17</v>
      </c>
      <c r="W59" s="36">
        <f t="shared" si="10"/>
        <v>38.929467496074267</v>
      </c>
      <c r="X59" s="52">
        <f t="shared" si="11"/>
        <v>1.0200763042805372E-2</v>
      </c>
      <c r="Y59" s="51">
        <v>1.6415629650274211E-2</v>
      </c>
      <c r="AA59" s="20">
        <f t="shared" si="13"/>
        <v>76361.785367528442</v>
      </c>
      <c r="AB59" s="20">
        <f t="shared" si="14"/>
        <v>-22097.702723457594</v>
      </c>
      <c r="AC59" s="20" t="e">
        <f>#REF!-#REF!</f>
        <v>#REF!</v>
      </c>
      <c r="AD59" s="20">
        <f t="shared" si="15"/>
        <v>0</v>
      </c>
      <c r="AE59" s="20">
        <f t="shared" si="16"/>
        <v>0</v>
      </c>
      <c r="AF59" s="20" t="e">
        <f t="shared" si="12"/>
        <v>#REF!</v>
      </c>
    </row>
    <row r="60" spans="1:32" x14ac:dyDescent="0.25">
      <c r="A60" s="47" t="s">
        <v>12</v>
      </c>
      <c r="B60" s="45" t="s">
        <v>94</v>
      </c>
      <c r="C60" s="41">
        <v>3308</v>
      </c>
      <c r="D60" s="58" t="s">
        <v>95</v>
      </c>
      <c r="E60" s="13">
        <v>405</v>
      </c>
      <c r="F60" s="14">
        <v>1673778.3541947776</v>
      </c>
      <c r="G60" s="14">
        <f t="shared" si="4"/>
        <v>4132.7860597401914</v>
      </c>
      <c r="H60" s="14">
        <v>170584.84209767613</v>
      </c>
      <c r="I60" s="14">
        <v>0</v>
      </c>
      <c r="J60" s="14">
        <v>0</v>
      </c>
      <c r="K60" s="14"/>
      <c r="L60" s="15"/>
      <c r="M60" s="13">
        <v>404</v>
      </c>
      <c r="N60" s="14">
        <v>1698549.4623896743</v>
      </c>
      <c r="O60" s="14">
        <f t="shared" si="5"/>
        <v>4204.3303524496887</v>
      </c>
      <c r="P60" s="14">
        <v>138946.29931459762</v>
      </c>
      <c r="Q60" s="14">
        <v>0</v>
      </c>
      <c r="R60" s="14">
        <v>0</v>
      </c>
      <c r="S60" s="25">
        <f t="shared" si="6"/>
        <v>0</v>
      </c>
      <c r="T60" s="25">
        <f t="shared" si="7"/>
        <v>24771.108194896718</v>
      </c>
      <c r="U60" s="52">
        <f t="shared" si="8"/>
        <v>1.4799515200334623E-2</v>
      </c>
      <c r="V60" s="36">
        <f t="shared" si="9"/>
        <v>-1</v>
      </c>
      <c r="W60" s="36">
        <f t="shared" si="10"/>
        <v>71.544292709497313</v>
      </c>
      <c r="X60" s="52">
        <f t="shared" si="11"/>
        <v>1.7311395188454259E-2</v>
      </c>
      <c r="Y60" s="51">
        <v>1.7142189019039522E-2</v>
      </c>
      <c r="AA60" s="20">
        <f t="shared" si="13"/>
        <v>24771.108194896718</v>
      </c>
      <c r="AB60" s="20">
        <f t="shared" si="14"/>
        <v>-31638.542783078505</v>
      </c>
      <c r="AC60" s="20" t="e">
        <f>#REF!-#REF!</f>
        <v>#REF!</v>
      </c>
      <c r="AD60" s="20">
        <f t="shared" si="15"/>
        <v>0</v>
      </c>
      <c r="AE60" s="20">
        <f t="shared" si="16"/>
        <v>0</v>
      </c>
      <c r="AF60" s="20" t="e">
        <f t="shared" si="12"/>
        <v>#REF!</v>
      </c>
    </row>
    <row r="61" spans="1:32" x14ac:dyDescent="0.25">
      <c r="A61" s="47" t="s">
        <v>12</v>
      </c>
      <c r="B61" s="45" t="s">
        <v>96</v>
      </c>
      <c r="C61" s="41">
        <v>2026</v>
      </c>
      <c r="D61" s="58" t="s">
        <v>97</v>
      </c>
      <c r="E61" s="13">
        <v>356</v>
      </c>
      <c r="F61" s="14">
        <v>1551806.0135791071</v>
      </c>
      <c r="G61" s="14">
        <f t="shared" si="4"/>
        <v>4359.0056561210877</v>
      </c>
      <c r="H61" s="14">
        <v>58051.366455006879</v>
      </c>
      <c r="I61" s="14">
        <v>0</v>
      </c>
      <c r="J61" s="14">
        <v>6034.2359298855554</v>
      </c>
      <c r="K61" s="14"/>
      <c r="L61" s="15"/>
      <c r="M61" s="13">
        <v>349</v>
      </c>
      <c r="N61" s="14">
        <v>1549470.6623116336</v>
      </c>
      <c r="O61" s="14">
        <f t="shared" si="5"/>
        <v>4439.7440180849098</v>
      </c>
      <c r="P61" s="14">
        <v>28403.728388853371</v>
      </c>
      <c r="Q61" s="14">
        <v>0</v>
      </c>
      <c r="R61" s="14">
        <v>2599.5162177339571</v>
      </c>
      <c r="S61" s="25">
        <f t="shared" si="6"/>
        <v>-3434.7197121515983</v>
      </c>
      <c r="T61" s="25">
        <f t="shared" si="7"/>
        <v>-2335.3512674735393</v>
      </c>
      <c r="U61" s="52">
        <f t="shared" si="8"/>
        <v>-1.50492474383912E-3</v>
      </c>
      <c r="V61" s="36">
        <f t="shared" si="9"/>
        <v>-7</v>
      </c>
      <c r="W61" s="36">
        <f t="shared" si="10"/>
        <v>80.738361963822172</v>
      </c>
      <c r="X61" s="52">
        <f t="shared" si="11"/>
        <v>1.8522197109436256E-2</v>
      </c>
      <c r="Y61" s="51">
        <v>1.7043324761485845E-2</v>
      </c>
      <c r="AA61" s="20">
        <f t="shared" si="13"/>
        <v>-2335.3512674735393</v>
      </c>
      <c r="AB61" s="20">
        <f t="shared" si="14"/>
        <v>-29647.638066153508</v>
      </c>
      <c r="AC61" s="20" t="e">
        <f>#REF!-#REF!</f>
        <v>#REF!</v>
      </c>
      <c r="AD61" s="20">
        <f t="shared" si="15"/>
        <v>-3434.7197121515983</v>
      </c>
      <c r="AE61" s="20">
        <f t="shared" si="16"/>
        <v>0</v>
      </c>
      <c r="AF61" s="20" t="e">
        <f t="shared" si="12"/>
        <v>#REF!</v>
      </c>
    </row>
    <row r="62" spans="1:32" x14ac:dyDescent="0.25">
      <c r="A62" s="47" t="s">
        <v>12</v>
      </c>
      <c r="B62" s="45" t="s">
        <v>98</v>
      </c>
      <c r="C62" s="41">
        <v>5203</v>
      </c>
      <c r="D62" s="58" t="s">
        <v>99</v>
      </c>
      <c r="E62" s="13">
        <v>210</v>
      </c>
      <c r="F62" s="14">
        <v>872696.04724790377</v>
      </c>
      <c r="G62" s="14">
        <f t="shared" si="4"/>
        <v>4155.6954630852561</v>
      </c>
      <c r="H62" s="14">
        <v>37255.562782136956</v>
      </c>
      <c r="I62" s="14">
        <v>0</v>
      </c>
      <c r="J62" s="14">
        <v>0</v>
      </c>
      <c r="K62" s="14"/>
      <c r="L62" s="15"/>
      <c r="M62" s="13">
        <v>209</v>
      </c>
      <c r="N62" s="14">
        <v>882971.07175355253</v>
      </c>
      <c r="O62" s="14">
        <f t="shared" si="5"/>
        <v>4224.7419701126919</v>
      </c>
      <c r="P62" s="14">
        <v>17614.693784056115</v>
      </c>
      <c r="Q62" s="14">
        <v>0</v>
      </c>
      <c r="R62" s="14">
        <v>0</v>
      </c>
      <c r="S62" s="25">
        <f t="shared" si="6"/>
        <v>0</v>
      </c>
      <c r="T62" s="25">
        <f t="shared" si="7"/>
        <v>10275.024505648762</v>
      </c>
      <c r="U62" s="52">
        <f t="shared" si="8"/>
        <v>1.1773886839583581E-2</v>
      </c>
      <c r="V62" s="36">
        <f t="shared" si="9"/>
        <v>-1</v>
      </c>
      <c r="W62" s="36">
        <f t="shared" si="10"/>
        <v>69.046507027435837</v>
      </c>
      <c r="X62" s="52">
        <f t="shared" si="11"/>
        <v>1.6614910221591339E-2</v>
      </c>
      <c r="Y62" s="51">
        <v>1.5987594443404252E-2</v>
      </c>
      <c r="AA62" s="20">
        <f t="shared" si="13"/>
        <v>10275.024505648762</v>
      </c>
      <c r="AB62" s="20">
        <f t="shared" si="14"/>
        <v>-19640.868998080841</v>
      </c>
      <c r="AC62" s="20" t="e">
        <f>#REF!-#REF!</f>
        <v>#REF!</v>
      </c>
      <c r="AD62" s="20">
        <f t="shared" si="15"/>
        <v>0</v>
      </c>
      <c r="AE62" s="20">
        <f t="shared" si="16"/>
        <v>0</v>
      </c>
      <c r="AF62" s="20" t="e">
        <f t="shared" si="12"/>
        <v>#REF!</v>
      </c>
    </row>
    <row r="63" spans="1:32" x14ac:dyDescent="0.25">
      <c r="A63" s="47" t="s">
        <v>12</v>
      </c>
      <c r="B63" s="45"/>
      <c r="C63" s="41">
        <v>5204</v>
      </c>
      <c r="D63" s="43" t="s">
        <v>100</v>
      </c>
      <c r="E63" s="13">
        <v>416</v>
      </c>
      <c r="F63" s="14">
        <v>1670396.6298632848</v>
      </c>
      <c r="G63" s="14">
        <f t="shared" si="4"/>
        <v>4015.3765140944347</v>
      </c>
      <c r="H63" s="14">
        <v>0</v>
      </c>
      <c r="I63" s="14">
        <v>0</v>
      </c>
      <c r="J63" s="14">
        <v>0</v>
      </c>
      <c r="K63" s="14"/>
      <c r="L63" s="15"/>
      <c r="M63" s="13">
        <v>412</v>
      </c>
      <c r="N63" s="14">
        <v>1721614.3235723092</v>
      </c>
      <c r="O63" s="14">
        <f t="shared" si="5"/>
        <v>4178.6755426512364</v>
      </c>
      <c r="P63" s="14">
        <v>0</v>
      </c>
      <c r="Q63" s="14">
        <v>0</v>
      </c>
      <c r="R63" s="14">
        <v>0</v>
      </c>
      <c r="S63" s="25">
        <f t="shared" si="6"/>
        <v>0</v>
      </c>
      <c r="T63" s="25">
        <f t="shared" si="7"/>
        <v>51217.693709024461</v>
      </c>
      <c r="U63" s="52">
        <f t="shared" si="8"/>
        <v>3.0661995356884963E-2</v>
      </c>
      <c r="V63" s="36">
        <f t="shared" si="9"/>
        <v>-4</v>
      </c>
      <c r="W63" s="36">
        <f t="shared" si="10"/>
        <v>163.29902855680166</v>
      </c>
      <c r="X63" s="52">
        <f t="shared" si="11"/>
        <v>4.0668422496272338E-2</v>
      </c>
      <c r="Y63" s="51">
        <v>4.0003396417777948E-2</v>
      </c>
      <c r="AA63" s="20">
        <f t="shared" si="13"/>
        <v>51217.693709024461</v>
      </c>
      <c r="AB63" s="20">
        <f t="shared" si="14"/>
        <v>0</v>
      </c>
      <c r="AC63" s="20" t="e">
        <f>#REF!-#REF!</f>
        <v>#REF!</v>
      </c>
      <c r="AD63" s="20">
        <f t="shared" si="15"/>
        <v>0</v>
      </c>
      <c r="AE63" s="20">
        <f t="shared" si="16"/>
        <v>0</v>
      </c>
      <c r="AF63" s="20" t="e">
        <f t="shared" si="12"/>
        <v>#REF!</v>
      </c>
    </row>
    <row r="64" spans="1:32" x14ac:dyDescent="0.25">
      <c r="A64" s="47" t="s">
        <v>12</v>
      </c>
      <c r="B64" s="45"/>
      <c r="C64" s="41">
        <v>2196</v>
      </c>
      <c r="D64" s="58" t="s">
        <v>101</v>
      </c>
      <c r="E64" s="13">
        <v>210</v>
      </c>
      <c r="F64" s="14">
        <v>1068723.3544062548</v>
      </c>
      <c r="G64" s="14">
        <f t="shared" si="4"/>
        <v>5089.1588305059749</v>
      </c>
      <c r="H64" s="14">
        <v>75209.013598505058</v>
      </c>
      <c r="I64" s="14">
        <v>0</v>
      </c>
      <c r="J64" s="14">
        <v>0</v>
      </c>
      <c r="K64" s="14"/>
      <c r="L64" s="15"/>
      <c r="M64" s="13">
        <v>208</v>
      </c>
      <c r="N64" s="14">
        <v>1077026.7172067419</v>
      </c>
      <c r="O64" s="14">
        <f t="shared" si="5"/>
        <v>5178.0130634939514</v>
      </c>
      <c r="P64" s="14">
        <v>53601.991343495203</v>
      </c>
      <c r="Q64" s="14">
        <v>0</v>
      </c>
      <c r="R64" s="14">
        <v>0</v>
      </c>
      <c r="S64" s="25">
        <f t="shared" si="6"/>
        <v>0</v>
      </c>
      <c r="T64" s="25">
        <f t="shared" si="7"/>
        <v>8303.3628004870843</v>
      </c>
      <c r="U64" s="52">
        <f t="shared" si="8"/>
        <v>7.7694220550650339E-3</v>
      </c>
      <c r="V64" s="36">
        <f t="shared" si="9"/>
        <v>-2</v>
      </c>
      <c r="W64" s="36">
        <f t="shared" si="10"/>
        <v>88.854232987976502</v>
      </c>
      <c r="X64" s="52">
        <f t="shared" si="11"/>
        <v>1.7459512651748499E-2</v>
      </c>
      <c r="Y64" s="51">
        <v>1.6430082542016056E-2</v>
      </c>
      <c r="AA64" s="20">
        <f t="shared" si="13"/>
        <v>8303.3628004870843</v>
      </c>
      <c r="AB64" s="20">
        <f t="shared" si="14"/>
        <v>-21607.022255009855</v>
      </c>
      <c r="AC64" s="20" t="e">
        <f>#REF!-#REF!</f>
        <v>#REF!</v>
      </c>
      <c r="AD64" s="20">
        <f t="shared" si="15"/>
        <v>0</v>
      </c>
      <c r="AE64" s="20">
        <f t="shared" si="16"/>
        <v>0</v>
      </c>
      <c r="AF64" s="20" t="e">
        <f t="shared" si="12"/>
        <v>#REF!</v>
      </c>
    </row>
    <row r="65" spans="1:32" x14ac:dyDescent="0.25">
      <c r="A65" s="47" t="s">
        <v>12</v>
      </c>
      <c r="B65" s="45" t="s">
        <v>102</v>
      </c>
      <c r="C65" s="41">
        <v>2123</v>
      </c>
      <c r="D65" s="58" t="s">
        <v>103</v>
      </c>
      <c r="E65" s="13">
        <v>368</v>
      </c>
      <c r="F65" s="14">
        <v>1616226.3065914011</v>
      </c>
      <c r="G65" s="14">
        <f t="shared" si="4"/>
        <v>4391.9193113896772</v>
      </c>
      <c r="H65" s="14">
        <v>79143.55265812017</v>
      </c>
      <c r="I65" s="14">
        <v>0</v>
      </c>
      <c r="J65" s="14">
        <v>0</v>
      </c>
      <c r="K65" s="14"/>
      <c r="L65" s="15"/>
      <c r="M65" s="13">
        <v>345</v>
      </c>
      <c r="N65" s="14">
        <v>1548269.4944741402</v>
      </c>
      <c r="O65" s="14">
        <f t="shared" si="5"/>
        <v>4487.7376651424356</v>
      </c>
      <c r="P65" s="14">
        <v>41257.943614979507</v>
      </c>
      <c r="Q65" s="14">
        <v>0</v>
      </c>
      <c r="R65" s="14">
        <v>1675.8022281209128</v>
      </c>
      <c r="S65" s="25">
        <f t="shared" si="6"/>
        <v>1675.8022281209128</v>
      </c>
      <c r="T65" s="25">
        <f t="shared" si="7"/>
        <v>-67956.812117260881</v>
      </c>
      <c r="U65" s="52">
        <f t="shared" si="8"/>
        <v>-4.2046594489963951E-2</v>
      </c>
      <c r="V65" s="36">
        <f t="shared" si="9"/>
        <v>-23</v>
      </c>
      <c r="W65" s="36">
        <f t="shared" si="10"/>
        <v>95.818353752758412</v>
      </c>
      <c r="X65" s="52">
        <f t="shared" si="11"/>
        <v>2.1816965877371697E-2</v>
      </c>
      <c r="Y65" s="51">
        <v>1.7097399748405406E-2</v>
      </c>
      <c r="AA65" s="20">
        <f t="shared" si="13"/>
        <v>-67956.812117260881</v>
      </c>
      <c r="AB65" s="20">
        <f t="shared" si="14"/>
        <v>-37885.609043140663</v>
      </c>
      <c r="AC65" s="20" t="e">
        <f>#REF!-#REF!</f>
        <v>#REF!</v>
      </c>
      <c r="AD65" s="20">
        <f t="shared" si="15"/>
        <v>1675.8022281209128</v>
      </c>
      <c r="AE65" s="20">
        <f t="shared" si="16"/>
        <v>0</v>
      </c>
      <c r="AF65" s="20" t="e">
        <f t="shared" si="12"/>
        <v>#REF!</v>
      </c>
    </row>
    <row r="66" spans="1:32" x14ac:dyDescent="0.25">
      <c r="A66" s="47" t="s">
        <v>12</v>
      </c>
      <c r="B66" s="45" t="s">
        <v>104</v>
      </c>
      <c r="C66" s="41">
        <v>3379</v>
      </c>
      <c r="D66" s="43" t="s">
        <v>105</v>
      </c>
      <c r="E66" s="13">
        <v>412</v>
      </c>
      <c r="F66" s="14">
        <v>1677194.7069083748</v>
      </c>
      <c r="G66" s="14">
        <f t="shared" si="4"/>
        <v>4070.8609390979973</v>
      </c>
      <c r="H66" s="14">
        <v>28995.13485678588</v>
      </c>
      <c r="I66" s="14">
        <v>0</v>
      </c>
      <c r="J66" s="14">
        <v>0</v>
      </c>
      <c r="K66" s="14"/>
      <c r="L66" s="15"/>
      <c r="M66" s="13">
        <v>413</v>
      </c>
      <c r="N66" s="14">
        <v>1720271.7449583691</v>
      </c>
      <c r="O66" s="14">
        <f t="shared" si="5"/>
        <v>4165.3068885190532</v>
      </c>
      <c r="P66" s="14">
        <v>0</v>
      </c>
      <c r="Q66" s="14">
        <v>0</v>
      </c>
      <c r="R66" s="14">
        <v>2668.647619583453</v>
      </c>
      <c r="S66" s="25">
        <f t="shared" si="6"/>
        <v>2668.647619583453</v>
      </c>
      <c r="T66" s="25">
        <f t="shared" si="7"/>
        <v>43077.038049994269</v>
      </c>
      <c r="U66" s="52">
        <f t="shared" si="8"/>
        <v>2.5683981634666342E-2</v>
      </c>
      <c r="V66" s="36">
        <f t="shared" si="9"/>
        <v>1</v>
      </c>
      <c r="W66" s="36">
        <f t="shared" si="10"/>
        <v>94.445949421055957</v>
      </c>
      <c r="X66" s="52">
        <f t="shared" si="11"/>
        <v>2.3200485311095642E-2</v>
      </c>
      <c r="Y66" s="51">
        <v>2.3365667026430392E-2</v>
      </c>
      <c r="AA66" s="20">
        <f t="shared" si="13"/>
        <v>43077.038049994269</v>
      </c>
      <c r="AB66" s="20">
        <f t="shared" si="14"/>
        <v>-28995.13485678588</v>
      </c>
      <c r="AC66" s="20" t="e">
        <f>#REF!-#REF!</f>
        <v>#REF!</v>
      </c>
      <c r="AD66" s="20">
        <f t="shared" si="15"/>
        <v>2668.647619583453</v>
      </c>
      <c r="AE66" s="20">
        <f t="shared" si="16"/>
        <v>0</v>
      </c>
      <c r="AF66" s="20" t="e">
        <f t="shared" si="12"/>
        <v>#REF!</v>
      </c>
    </row>
    <row r="67" spans="1:32" x14ac:dyDescent="0.25">
      <c r="A67" s="47" t="s">
        <v>12</v>
      </c>
      <c r="B67" s="45"/>
      <c r="C67" s="41">
        <v>2029</v>
      </c>
      <c r="D67" s="43" t="s">
        <v>106</v>
      </c>
      <c r="E67" s="13">
        <v>622</v>
      </c>
      <c r="F67" s="14">
        <v>2722583.3351312256</v>
      </c>
      <c r="G67" s="14">
        <f t="shared" si="4"/>
        <v>4377.1436256129027</v>
      </c>
      <c r="H67" s="14">
        <v>0</v>
      </c>
      <c r="I67" s="14">
        <v>0</v>
      </c>
      <c r="J67" s="14">
        <v>0</v>
      </c>
      <c r="K67" s="14"/>
      <c r="L67" s="15"/>
      <c r="M67" s="13">
        <v>619</v>
      </c>
      <c r="N67" s="14">
        <v>2818048.7910575201</v>
      </c>
      <c r="O67" s="14">
        <f t="shared" si="5"/>
        <v>4552.5828611591596</v>
      </c>
      <c r="P67" s="14">
        <v>0</v>
      </c>
      <c r="Q67" s="14">
        <v>0</v>
      </c>
      <c r="R67" s="14">
        <v>0</v>
      </c>
      <c r="S67" s="25">
        <f t="shared" si="6"/>
        <v>0</v>
      </c>
      <c r="T67" s="25">
        <f t="shared" si="7"/>
        <v>95465.455926294439</v>
      </c>
      <c r="U67" s="52">
        <f t="shared" si="8"/>
        <v>3.506429158455604E-2</v>
      </c>
      <c r="V67" s="36">
        <f t="shared" si="9"/>
        <v>-3</v>
      </c>
      <c r="W67" s="36">
        <f t="shared" si="10"/>
        <v>175.4392355462569</v>
      </c>
      <c r="X67" s="52">
        <f t="shared" si="11"/>
        <v>4.0080758264287253E-2</v>
      </c>
      <c r="Y67" s="51">
        <v>3.9877079885431543E-2</v>
      </c>
      <c r="AA67" s="20">
        <f t="shared" si="13"/>
        <v>95465.455926294439</v>
      </c>
      <c r="AB67" s="20">
        <f t="shared" si="14"/>
        <v>0</v>
      </c>
      <c r="AC67" s="20" t="e">
        <f>#REF!-#REF!</f>
        <v>#REF!</v>
      </c>
      <c r="AD67" s="20">
        <f t="shared" si="15"/>
        <v>0</v>
      </c>
      <c r="AE67" s="20">
        <f t="shared" si="16"/>
        <v>0</v>
      </c>
      <c r="AF67" s="20" t="e">
        <f t="shared" si="12"/>
        <v>#REF!</v>
      </c>
    </row>
    <row r="68" spans="1:32" x14ac:dyDescent="0.25">
      <c r="A68" s="47" t="s">
        <v>12</v>
      </c>
      <c r="B68" s="45"/>
      <c r="C68" s="41">
        <v>2180</v>
      </c>
      <c r="D68" s="58" t="s">
        <v>107</v>
      </c>
      <c r="E68" s="13">
        <v>427</v>
      </c>
      <c r="F68" s="14">
        <v>2091791.8345361659</v>
      </c>
      <c r="G68" s="14">
        <f t="shared" si="4"/>
        <v>4898.809916946524</v>
      </c>
      <c r="H68" s="14">
        <v>222330.23608754086</v>
      </c>
      <c r="I68" s="14">
        <v>0</v>
      </c>
      <c r="J68" s="14">
        <v>0</v>
      </c>
      <c r="K68" s="14"/>
      <c r="L68" s="15"/>
      <c r="M68" s="13">
        <v>425</v>
      </c>
      <c r="N68" s="14">
        <v>2118743.3894488602</v>
      </c>
      <c r="O68" s="14">
        <f t="shared" si="5"/>
        <v>4985.2785634090824</v>
      </c>
      <c r="P68" s="14">
        <v>184750.84510527388</v>
      </c>
      <c r="Q68" s="14">
        <v>0</v>
      </c>
      <c r="R68" s="14">
        <v>0</v>
      </c>
      <c r="S68" s="25">
        <f t="shared" si="6"/>
        <v>0</v>
      </c>
      <c r="T68" s="25">
        <f t="shared" si="7"/>
        <v>26951.554912694264</v>
      </c>
      <c r="U68" s="52">
        <f t="shared" si="8"/>
        <v>1.2884434515765486E-2</v>
      </c>
      <c r="V68" s="36">
        <f t="shared" si="9"/>
        <v>-2</v>
      </c>
      <c r="W68" s="36">
        <f t="shared" si="10"/>
        <v>86.468646462558354</v>
      </c>
      <c r="X68" s="52">
        <f t="shared" si="11"/>
        <v>1.765094950172208E-2</v>
      </c>
      <c r="Y68" s="51">
        <v>1.7393543832210812E-2</v>
      </c>
      <c r="AA68" s="20">
        <f t="shared" si="13"/>
        <v>26951.554912694264</v>
      </c>
      <c r="AB68" s="20">
        <f t="shared" si="14"/>
        <v>-37579.390982266981</v>
      </c>
      <c r="AC68" s="20" t="e">
        <f>#REF!-#REF!</f>
        <v>#REF!</v>
      </c>
      <c r="AD68" s="20">
        <f t="shared" si="15"/>
        <v>0</v>
      </c>
      <c r="AE68" s="20">
        <f t="shared" si="16"/>
        <v>0</v>
      </c>
      <c r="AF68" s="20" t="e">
        <f t="shared" si="12"/>
        <v>#REF!</v>
      </c>
    </row>
    <row r="69" spans="1:32" x14ac:dyDescent="0.25">
      <c r="A69" s="47" t="s">
        <v>12</v>
      </c>
      <c r="B69" s="45" t="s">
        <v>108</v>
      </c>
      <c r="C69" s="41">
        <v>2168</v>
      </c>
      <c r="D69" s="58" t="s">
        <v>109</v>
      </c>
      <c r="E69" s="13">
        <v>301</v>
      </c>
      <c r="F69" s="14">
        <v>1150905.4953496759</v>
      </c>
      <c r="G69" s="14">
        <f t="shared" si="4"/>
        <v>3823.6062968427768</v>
      </c>
      <c r="H69" s="14">
        <v>32883.564325028681</v>
      </c>
      <c r="I69" s="14">
        <v>0</v>
      </c>
      <c r="J69" s="14">
        <v>0</v>
      </c>
      <c r="K69" s="14"/>
      <c r="L69" s="15"/>
      <c r="M69" s="13">
        <v>294</v>
      </c>
      <c r="N69" s="14">
        <v>1145428.9862828236</v>
      </c>
      <c r="O69" s="14">
        <f t="shared" si="5"/>
        <v>3896.0169601456587</v>
      </c>
      <c r="P69" s="14">
        <v>7126.4398376116296</v>
      </c>
      <c r="Q69" s="14">
        <v>0</v>
      </c>
      <c r="R69" s="14">
        <v>0</v>
      </c>
      <c r="S69" s="25">
        <f t="shared" si="6"/>
        <v>0</v>
      </c>
      <c r="T69" s="25">
        <f t="shared" si="7"/>
        <v>-5476.5090668522753</v>
      </c>
      <c r="U69" s="52">
        <f t="shared" si="8"/>
        <v>-4.7584350661115105E-3</v>
      </c>
      <c r="V69" s="36">
        <f t="shared" si="9"/>
        <v>-7</v>
      </c>
      <c r="W69" s="36">
        <f t="shared" si="10"/>
        <v>72.410663302881858</v>
      </c>
      <c r="X69" s="52">
        <f t="shared" si="11"/>
        <v>1.8937792670409737E-2</v>
      </c>
      <c r="Y69" s="51">
        <v>1.6570747466141622E-2</v>
      </c>
      <c r="AA69" s="20">
        <f t="shared" si="13"/>
        <v>-5476.5090668522753</v>
      </c>
      <c r="AB69" s="20">
        <f t="shared" si="14"/>
        <v>-25757.124487417052</v>
      </c>
      <c r="AC69" s="20" t="e">
        <f>#REF!-#REF!</f>
        <v>#REF!</v>
      </c>
      <c r="AD69" s="20">
        <f t="shared" si="15"/>
        <v>0</v>
      </c>
      <c r="AE69" s="20">
        <f t="shared" si="16"/>
        <v>0</v>
      </c>
      <c r="AF69" s="20" t="e">
        <f t="shared" si="12"/>
        <v>#REF!</v>
      </c>
    </row>
    <row r="70" spans="1:32" x14ac:dyDescent="0.25">
      <c r="A70" s="47" t="s">
        <v>12</v>
      </c>
      <c r="B70" s="45" t="s">
        <v>110</v>
      </c>
      <c r="C70" s="41">
        <v>3304</v>
      </c>
      <c r="D70" s="43" t="s">
        <v>111</v>
      </c>
      <c r="E70" s="13">
        <v>365</v>
      </c>
      <c r="F70" s="14">
        <v>1311226.2841409657</v>
      </c>
      <c r="G70" s="14">
        <f t="shared" si="4"/>
        <v>3592.400778468399</v>
      </c>
      <c r="H70" s="14">
        <v>33726.284140965668</v>
      </c>
      <c r="I70" s="14">
        <v>62253.526931539651</v>
      </c>
      <c r="J70" s="14">
        <v>0</v>
      </c>
      <c r="K70" s="14"/>
      <c r="L70" s="15"/>
      <c r="M70" s="13">
        <v>397</v>
      </c>
      <c r="N70" s="14">
        <v>1488750</v>
      </c>
      <c r="O70" s="14">
        <f t="shared" si="5"/>
        <v>3750</v>
      </c>
      <c r="P70" s="14">
        <v>0</v>
      </c>
      <c r="Q70" s="14">
        <v>124129.2077805134</v>
      </c>
      <c r="R70" s="14">
        <v>0</v>
      </c>
      <c r="S70" s="25">
        <f t="shared" si="6"/>
        <v>0</v>
      </c>
      <c r="T70" s="25">
        <f t="shared" si="7"/>
        <v>177523.71585903433</v>
      </c>
      <c r="U70" s="52">
        <f t="shared" si="8"/>
        <v>0.1353875513373628</v>
      </c>
      <c r="V70" s="36">
        <f t="shared" si="9"/>
        <v>32</v>
      </c>
      <c r="W70" s="36">
        <f t="shared" si="10"/>
        <v>157.59922153160096</v>
      </c>
      <c r="X70" s="52">
        <f t="shared" si="11"/>
        <v>4.3870166846693648E-2</v>
      </c>
      <c r="Y70" s="51">
        <v>4.3870166846693648E-2</v>
      </c>
      <c r="AA70" s="20">
        <f t="shared" ref="AA70:AA101" si="17">N70-F70</f>
        <v>177523.71585903433</v>
      </c>
      <c r="AB70" s="20">
        <f t="shared" ref="AB70:AB101" si="18">P70-H70</f>
        <v>-33726.284140965668</v>
      </c>
      <c r="AC70" s="20" t="e">
        <f>#REF!-#REF!</f>
        <v>#REF!</v>
      </c>
      <c r="AD70" s="20">
        <f t="shared" ref="AD70:AD101" si="19">R70-J70</f>
        <v>0</v>
      </c>
      <c r="AE70" s="20">
        <f t="shared" ref="AE70:AE101" si="20">Q70-I70</f>
        <v>61875.680848973752</v>
      </c>
      <c r="AF70" s="20" t="e">
        <f t="shared" si="12"/>
        <v>#REF!</v>
      </c>
    </row>
    <row r="71" spans="1:32" x14ac:dyDescent="0.25">
      <c r="A71" s="47" t="s">
        <v>12</v>
      </c>
      <c r="B71" s="45" t="s">
        <v>112</v>
      </c>
      <c r="C71" s="41">
        <v>2124</v>
      </c>
      <c r="D71" s="58" t="s">
        <v>113</v>
      </c>
      <c r="E71" s="13">
        <v>390</v>
      </c>
      <c r="F71" s="14">
        <v>1755402.1752454869</v>
      </c>
      <c r="G71" s="14">
        <f t="shared" ref="G71:G134" si="21">F71/E71</f>
        <v>4501.0312185781713</v>
      </c>
      <c r="H71" s="14">
        <v>118020.68576955399</v>
      </c>
      <c r="I71" s="14">
        <v>0</v>
      </c>
      <c r="J71" s="14">
        <v>0</v>
      </c>
      <c r="K71" s="14"/>
      <c r="L71" s="15"/>
      <c r="M71" s="13">
        <v>387</v>
      </c>
      <c r="N71" s="14">
        <v>1772741.063288124</v>
      </c>
      <c r="O71" s="14">
        <f t="shared" ref="O71:O134" si="22">N71/M71</f>
        <v>4580.7262617264187</v>
      </c>
      <c r="P71" s="14">
        <v>82887.10720756161</v>
      </c>
      <c r="Q71" s="14">
        <v>0</v>
      </c>
      <c r="R71" s="14">
        <v>0</v>
      </c>
      <c r="S71" s="25">
        <f t="shared" ref="S71:S134" si="23">R71-J71</f>
        <v>0</v>
      </c>
      <c r="T71" s="25">
        <f t="shared" ref="T71:T134" si="24">N71-F71</f>
        <v>17338.888042637147</v>
      </c>
      <c r="U71" s="52">
        <f t="shared" ref="U71:U134" si="25">N71/F71-1</f>
        <v>9.8774447742793203E-3</v>
      </c>
      <c r="V71" s="36">
        <f t="shared" ref="V71:V134" si="26">M71-E71</f>
        <v>-3</v>
      </c>
      <c r="W71" s="36">
        <f t="shared" ref="W71:W134" si="27">O71-G71</f>
        <v>79.69504314824735</v>
      </c>
      <c r="X71" s="52">
        <f t="shared" ref="X71:X134" si="28">O71/G71-1</f>
        <v>1.77059520981111E-2</v>
      </c>
      <c r="Y71" s="51">
        <v>1.720067552422555E-2</v>
      </c>
      <c r="AA71" s="20">
        <f t="shared" si="17"/>
        <v>17338.888042637147</v>
      </c>
      <c r="AB71" s="20">
        <f t="shared" si="18"/>
        <v>-35133.578561992384</v>
      </c>
      <c r="AC71" s="20" t="e">
        <f>#REF!-#REF!</f>
        <v>#REF!</v>
      </c>
      <c r="AD71" s="20">
        <f t="shared" si="19"/>
        <v>0</v>
      </c>
      <c r="AE71" s="20">
        <f t="shared" si="20"/>
        <v>0</v>
      </c>
      <c r="AF71" s="20" t="e">
        <f t="shared" ref="AF71:AF134" si="29">SUM(AB71:AE71)</f>
        <v>#REF!</v>
      </c>
    </row>
    <row r="72" spans="1:32" x14ac:dyDescent="0.25">
      <c r="A72" s="47" t="s">
        <v>12</v>
      </c>
      <c r="B72" s="45"/>
      <c r="C72" s="41">
        <v>2195</v>
      </c>
      <c r="D72" s="58" t="s">
        <v>114</v>
      </c>
      <c r="E72" s="13">
        <v>623</v>
      </c>
      <c r="F72" s="14">
        <v>2577839.7553067692</v>
      </c>
      <c r="G72" s="14">
        <f t="shared" si="21"/>
        <v>4137.7845189514755</v>
      </c>
      <c r="H72" s="14">
        <v>195782.9602141371</v>
      </c>
      <c r="I72" s="14">
        <v>0</v>
      </c>
      <c r="J72" s="14">
        <v>0</v>
      </c>
      <c r="K72" s="14"/>
      <c r="L72" s="15"/>
      <c r="M72" s="13">
        <v>627</v>
      </c>
      <c r="N72" s="14">
        <v>2639274.2439177851</v>
      </c>
      <c r="O72" s="14">
        <f t="shared" si="22"/>
        <v>4209.368810076212</v>
      </c>
      <c r="P72" s="14">
        <v>147303.75784297846</v>
      </c>
      <c r="Q72" s="14">
        <v>0</v>
      </c>
      <c r="R72" s="14">
        <v>0</v>
      </c>
      <c r="S72" s="25">
        <f t="shared" si="23"/>
        <v>0</v>
      </c>
      <c r="T72" s="25">
        <f t="shared" si="24"/>
        <v>61434.488611015957</v>
      </c>
      <c r="U72" s="52">
        <f t="shared" si="25"/>
        <v>2.3831771732337526E-2</v>
      </c>
      <c r="V72" s="36">
        <f t="shared" si="26"/>
        <v>4</v>
      </c>
      <c r="W72" s="36">
        <f t="shared" si="27"/>
        <v>71.58429112473641</v>
      </c>
      <c r="X72" s="52">
        <f t="shared" si="28"/>
        <v>1.7300149584124735E-2</v>
      </c>
      <c r="Y72" s="51">
        <v>1.7583309672656755E-2</v>
      </c>
      <c r="AA72" s="20">
        <f t="shared" si="17"/>
        <v>61434.488611015957</v>
      </c>
      <c r="AB72" s="20">
        <f t="shared" si="18"/>
        <v>-48479.202371158637</v>
      </c>
      <c r="AC72" s="20" t="e">
        <f>#REF!-#REF!</f>
        <v>#REF!</v>
      </c>
      <c r="AD72" s="20">
        <f t="shared" si="19"/>
        <v>0</v>
      </c>
      <c r="AE72" s="20">
        <f t="shared" si="20"/>
        <v>0</v>
      </c>
      <c r="AF72" s="20" t="e">
        <f t="shared" si="29"/>
        <v>#REF!</v>
      </c>
    </row>
    <row r="73" spans="1:32" x14ac:dyDescent="0.25">
      <c r="A73" s="47" t="s">
        <v>12</v>
      </c>
      <c r="B73" s="45" t="s">
        <v>115</v>
      </c>
      <c r="C73" s="41">
        <v>5207</v>
      </c>
      <c r="D73" s="58" t="s">
        <v>116</v>
      </c>
      <c r="E73" s="13">
        <v>105</v>
      </c>
      <c r="F73" s="14">
        <v>497183.42052521167</v>
      </c>
      <c r="G73" s="14">
        <f t="shared" si="21"/>
        <v>4735.0801954782064</v>
      </c>
      <c r="H73" s="14">
        <v>58366.275822032476</v>
      </c>
      <c r="I73" s="14">
        <v>0</v>
      </c>
      <c r="J73" s="14">
        <v>0</v>
      </c>
      <c r="K73" s="14"/>
      <c r="L73" s="15"/>
      <c r="M73" s="13">
        <v>104</v>
      </c>
      <c r="N73" s="14">
        <v>500513.84157718724</v>
      </c>
      <c r="O73" s="14">
        <f t="shared" si="22"/>
        <v>4812.6330920883393</v>
      </c>
      <c r="P73" s="14">
        <v>47294.971162413014</v>
      </c>
      <c r="Q73" s="14">
        <v>0</v>
      </c>
      <c r="R73" s="14">
        <v>0</v>
      </c>
      <c r="S73" s="25">
        <f t="shared" si="23"/>
        <v>0</v>
      </c>
      <c r="T73" s="25">
        <f t="shared" si="24"/>
        <v>3330.4210519755725</v>
      </c>
      <c r="U73" s="52">
        <f t="shared" si="25"/>
        <v>6.6985762486959644E-3</v>
      </c>
      <c r="V73" s="36">
        <f t="shared" si="26"/>
        <v>-1</v>
      </c>
      <c r="W73" s="36">
        <f t="shared" si="27"/>
        <v>77.552896610132848</v>
      </c>
      <c r="X73" s="52">
        <f t="shared" si="28"/>
        <v>1.6378370251087349E-2</v>
      </c>
      <c r="Y73" s="51">
        <v>1.4165553100350836E-2</v>
      </c>
      <c r="AA73" s="20">
        <f t="shared" si="17"/>
        <v>3330.4210519755725</v>
      </c>
      <c r="AB73" s="20">
        <f t="shared" si="18"/>
        <v>-11071.304659619462</v>
      </c>
      <c r="AC73" s="20" t="e">
        <f>#REF!-#REF!</f>
        <v>#REF!</v>
      </c>
      <c r="AD73" s="20">
        <f t="shared" si="19"/>
        <v>0</v>
      </c>
      <c r="AE73" s="20">
        <f t="shared" si="20"/>
        <v>0</v>
      </c>
      <c r="AF73" s="20" t="e">
        <f t="shared" si="29"/>
        <v>#REF!</v>
      </c>
    </row>
    <row r="74" spans="1:32" x14ac:dyDescent="0.25">
      <c r="A74" s="47" t="s">
        <v>12</v>
      </c>
      <c r="B74" s="45" t="s">
        <v>117</v>
      </c>
      <c r="C74" s="41">
        <v>3363</v>
      </c>
      <c r="D74" s="43" t="s">
        <v>118</v>
      </c>
      <c r="E74" s="13">
        <v>347</v>
      </c>
      <c r="F74" s="14">
        <v>1514121.6983896825</v>
      </c>
      <c r="G74" s="14">
        <f t="shared" si="21"/>
        <v>4363.4631077512458</v>
      </c>
      <c r="H74" s="14">
        <v>0</v>
      </c>
      <c r="I74" s="14">
        <v>0</v>
      </c>
      <c r="J74" s="14">
        <v>0</v>
      </c>
      <c r="K74" s="14"/>
      <c r="L74" s="15"/>
      <c r="M74" s="13">
        <v>348</v>
      </c>
      <c r="N74" s="14">
        <v>1578522.6814083238</v>
      </c>
      <c r="O74" s="14">
        <f t="shared" si="22"/>
        <v>4535.9847166905856</v>
      </c>
      <c r="P74" s="14">
        <v>0</v>
      </c>
      <c r="Q74" s="14">
        <v>0</v>
      </c>
      <c r="R74" s="14">
        <v>0</v>
      </c>
      <c r="S74" s="25">
        <f t="shared" si="23"/>
        <v>0</v>
      </c>
      <c r="T74" s="25">
        <f t="shared" si="24"/>
        <v>64400.98301864136</v>
      </c>
      <c r="U74" s="52">
        <f t="shared" si="25"/>
        <v>4.2533557961116353E-2</v>
      </c>
      <c r="V74" s="36">
        <f t="shared" si="26"/>
        <v>1</v>
      </c>
      <c r="W74" s="36">
        <f t="shared" si="27"/>
        <v>172.52160893933979</v>
      </c>
      <c r="X74" s="52">
        <f t="shared" si="28"/>
        <v>3.9537771875021166E-2</v>
      </c>
      <c r="Y74" s="51">
        <v>3.9754919697653213E-2</v>
      </c>
      <c r="AA74" s="20">
        <f t="shared" si="17"/>
        <v>64400.98301864136</v>
      </c>
      <c r="AB74" s="20">
        <f t="shared" si="18"/>
        <v>0</v>
      </c>
      <c r="AC74" s="20" t="e">
        <f>#REF!-#REF!</f>
        <v>#REF!</v>
      </c>
      <c r="AD74" s="20">
        <f t="shared" si="19"/>
        <v>0</v>
      </c>
      <c r="AE74" s="20">
        <f t="shared" si="20"/>
        <v>0</v>
      </c>
      <c r="AF74" s="20" t="e">
        <f t="shared" si="29"/>
        <v>#REF!</v>
      </c>
    </row>
    <row r="75" spans="1:32" x14ac:dyDescent="0.25">
      <c r="A75" s="47" t="s">
        <v>12</v>
      </c>
      <c r="B75" s="45" t="s">
        <v>119</v>
      </c>
      <c r="C75" s="41">
        <v>5200</v>
      </c>
      <c r="D75" s="43" t="s">
        <v>120</v>
      </c>
      <c r="E75" s="13">
        <v>633</v>
      </c>
      <c r="F75" s="14">
        <v>2645053.8956385329</v>
      </c>
      <c r="G75" s="14">
        <f t="shared" si="21"/>
        <v>4178.6001510877295</v>
      </c>
      <c r="H75" s="14">
        <v>32404.983799417503</v>
      </c>
      <c r="I75" s="14">
        <v>0</v>
      </c>
      <c r="J75" s="14">
        <v>0</v>
      </c>
      <c r="K75" s="14"/>
      <c r="L75" s="15"/>
      <c r="M75" s="13">
        <v>631</v>
      </c>
      <c r="N75" s="14">
        <v>2708338.7785772998</v>
      </c>
      <c r="O75" s="14">
        <f t="shared" si="22"/>
        <v>4292.1375254790801</v>
      </c>
      <c r="P75" s="14">
        <v>0</v>
      </c>
      <c r="Q75" s="14">
        <v>0</v>
      </c>
      <c r="R75" s="14">
        <v>0</v>
      </c>
      <c r="S75" s="25">
        <f t="shared" si="23"/>
        <v>0</v>
      </c>
      <c r="T75" s="25">
        <f t="shared" si="24"/>
        <v>63284.882938766852</v>
      </c>
      <c r="U75" s="52">
        <f t="shared" si="25"/>
        <v>2.3925744213801448E-2</v>
      </c>
      <c r="V75" s="36">
        <f t="shared" si="26"/>
        <v>-2</v>
      </c>
      <c r="W75" s="36">
        <f t="shared" si="27"/>
        <v>113.53737439135057</v>
      </c>
      <c r="X75" s="52">
        <f t="shared" si="28"/>
        <v>2.7171150693084511E-2</v>
      </c>
      <c r="Y75" s="51">
        <v>2.7034043065373492E-2</v>
      </c>
      <c r="AA75" s="20">
        <f t="shared" si="17"/>
        <v>63284.882938766852</v>
      </c>
      <c r="AB75" s="20">
        <f t="shared" si="18"/>
        <v>-32404.983799417503</v>
      </c>
      <c r="AC75" s="20" t="e">
        <f>#REF!-#REF!</f>
        <v>#REF!</v>
      </c>
      <c r="AD75" s="20">
        <f t="shared" si="19"/>
        <v>0</v>
      </c>
      <c r="AE75" s="20">
        <f t="shared" si="20"/>
        <v>0</v>
      </c>
      <c r="AF75" s="20" t="e">
        <f t="shared" si="29"/>
        <v>#REF!</v>
      </c>
    </row>
    <row r="76" spans="1:32" x14ac:dyDescent="0.25">
      <c r="A76" s="47" t="s">
        <v>12</v>
      </c>
      <c r="B76" s="45" t="s">
        <v>121</v>
      </c>
      <c r="C76" s="41">
        <v>2198</v>
      </c>
      <c r="D76" s="58" t="s">
        <v>122</v>
      </c>
      <c r="E76" s="13">
        <v>396</v>
      </c>
      <c r="F76" s="14">
        <v>1900679.151618226</v>
      </c>
      <c r="G76" s="14">
        <f t="shared" si="21"/>
        <v>4799.6948273187527</v>
      </c>
      <c r="H76" s="14">
        <v>68853.96890869597</v>
      </c>
      <c r="I76" s="14">
        <v>0</v>
      </c>
      <c r="J76" s="14">
        <v>0</v>
      </c>
      <c r="K76" s="14"/>
      <c r="L76" s="15"/>
      <c r="M76" s="13">
        <v>396</v>
      </c>
      <c r="N76" s="14">
        <v>1933546.3512144014</v>
      </c>
      <c r="O76" s="14">
        <f t="shared" si="22"/>
        <v>4882.6928060969731</v>
      </c>
      <c r="P76" s="14">
        <v>29656.441466243472</v>
      </c>
      <c r="Q76" s="14">
        <v>0</v>
      </c>
      <c r="R76" s="14">
        <v>0</v>
      </c>
      <c r="S76" s="25">
        <f t="shared" si="23"/>
        <v>0</v>
      </c>
      <c r="T76" s="25">
        <f t="shared" si="24"/>
        <v>32867.199596175458</v>
      </c>
      <c r="U76" s="52">
        <f t="shared" si="25"/>
        <v>1.7292344985313512E-2</v>
      </c>
      <c r="V76" s="36">
        <f t="shared" si="26"/>
        <v>0</v>
      </c>
      <c r="W76" s="36">
        <f t="shared" si="27"/>
        <v>82.997978778220386</v>
      </c>
      <c r="X76" s="52">
        <f t="shared" si="28"/>
        <v>1.7292344985313512E-2</v>
      </c>
      <c r="Y76" s="51">
        <v>1.7292344985313512E-2</v>
      </c>
      <c r="AA76" s="20">
        <f t="shared" si="17"/>
        <v>32867.199596175458</v>
      </c>
      <c r="AB76" s="20">
        <f t="shared" si="18"/>
        <v>-39197.527442452498</v>
      </c>
      <c r="AC76" s="20" t="e">
        <f>#REF!-#REF!</f>
        <v>#REF!</v>
      </c>
      <c r="AD76" s="20">
        <f t="shared" si="19"/>
        <v>0</v>
      </c>
      <c r="AE76" s="20">
        <f t="shared" si="20"/>
        <v>0</v>
      </c>
      <c r="AF76" s="20" t="e">
        <f t="shared" si="29"/>
        <v>#REF!</v>
      </c>
    </row>
    <row r="77" spans="1:32" x14ac:dyDescent="0.25">
      <c r="A77" s="47" t="s">
        <v>12</v>
      </c>
      <c r="B77" s="45"/>
      <c r="C77" s="41">
        <v>2041</v>
      </c>
      <c r="D77" s="58" t="s">
        <v>123</v>
      </c>
      <c r="E77" s="13">
        <v>630</v>
      </c>
      <c r="F77" s="14">
        <v>2664704.3775799605</v>
      </c>
      <c r="G77" s="14">
        <f t="shared" si="21"/>
        <v>4229.6894882221595</v>
      </c>
      <c r="H77" s="14">
        <v>138137.9802999557</v>
      </c>
      <c r="I77" s="14">
        <v>0</v>
      </c>
      <c r="J77" s="14">
        <v>0</v>
      </c>
      <c r="K77" s="14"/>
      <c r="L77" s="15"/>
      <c r="M77" s="13">
        <v>631</v>
      </c>
      <c r="N77" s="14">
        <v>2715752.1990121393</v>
      </c>
      <c r="O77" s="14">
        <f t="shared" si="22"/>
        <v>4303.8862107957839</v>
      </c>
      <c r="P77" s="14">
        <v>84628.956179795787</v>
      </c>
      <c r="Q77" s="14">
        <v>0</v>
      </c>
      <c r="R77" s="14">
        <v>0</v>
      </c>
      <c r="S77" s="25">
        <f t="shared" si="23"/>
        <v>0</v>
      </c>
      <c r="T77" s="25">
        <f t="shared" si="24"/>
        <v>51047.82143217884</v>
      </c>
      <c r="U77" s="52">
        <f t="shared" si="25"/>
        <v>1.9157029898581035E-2</v>
      </c>
      <c r="V77" s="36">
        <f t="shared" si="26"/>
        <v>1</v>
      </c>
      <c r="W77" s="36">
        <f t="shared" si="27"/>
        <v>74.196722573624356</v>
      </c>
      <c r="X77" s="52">
        <f t="shared" si="28"/>
        <v>1.7541884050881196E-2</v>
      </c>
      <c r="Y77" s="51">
        <v>1.760993232445851E-2</v>
      </c>
      <c r="AA77" s="20">
        <f t="shared" si="17"/>
        <v>51047.82143217884</v>
      </c>
      <c r="AB77" s="20">
        <f t="shared" si="18"/>
        <v>-53509.024120159913</v>
      </c>
      <c r="AC77" s="20" t="e">
        <f>#REF!-#REF!</f>
        <v>#REF!</v>
      </c>
      <c r="AD77" s="20">
        <f t="shared" si="19"/>
        <v>0</v>
      </c>
      <c r="AE77" s="20">
        <f t="shared" si="20"/>
        <v>0</v>
      </c>
      <c r="AF77" s="20" t="e">
        <f t="shared" si="29"/>
        <v>#REF!</v>
      </c>
    </row>
    <row r="78" spans="1:32" x14ac:dyDescent="0.25">
      <c r="A78" s="47" t="s">
        <v>12</v>
      </c>
      <c r="B78" s="45"/>
      <c r="C78" s="41">
        <v>2126</v>
      </c>
      <c r="D78" s="58" t="s">
        <v>124</v>
      </c>
      <c r="E78" s="13">
        <v>97</v>
      </c>
      <c r="F78" s="14">
        <v>554503.10035636008</v>
      </c>
      <c r="G78" s="14">
        <f t="shared" si="21"/>
        <v>5716.526807797527</v>
      </c>
      <c r="H78" s="14">
        <v>68315.652243478806</v>
      </c>
      <c r="I78" s="14">
        <v>0</v>
      </c>
      <c r="J78" s="14">
        <v>0</v>
      </c>
      <c r="K78" s="14"/>
      <c r="L78" s="15"/>
      <c r="M78" s="13">
        <v>98</v>
      </c>
      <c r="N78" s="14">
        <v>567221.0972753925</v>
      </c>
      <c r="O78" s="14">
        <f t="shared" si="22"/>
        <v>5787.9703803611483</v>
      </c>
      <c r="P78" s="14">
        <v>57749.939532399352</v>
      </c>
      <c r="Q78" s="14">
        <v>0</v>
      </c>
      <c r="R78" s="14">
        <v>0</v>
      </c>
      <c r="S78" s="25">
        <f t="shared" si="23"/>
        <v>0</v>
      </c>
      <c r="T78" s="25">
        <f t="shared" si="24"/>
        <v>12717.996919032419</v>
      </c>
      <c r="U78" s="52">
        <f t="shared" si="25"/>
        <v>2.2935844562201657E-2</v>
      </c>
      <c r="V78" s="36">
        <f t="shared" si="26"/>
        <v>1</v>
      </c>
      <c r="W78" s="36">
        <f t="shared" si="27"/>
        <v>71.443572563621274</v>
      </c>
      <c r="X78" s="52">
        <f t="shared" si="28"/>
        <v>1.2497723699322005E-2</v>
      </c>
      <c r="Y78" s="51">
        <v>1.4603273178730669E-2</v>
      </c>
      <c r="AA78" s="20">
        <f t="shared" si="17"/>
        <v>12717.996919032419</v>
      </c>
      <c r="AB78" s="20">
        <f t="shared" si="18"/>
        <v>-10565.712711079454</v>
      </c>
      <c r="AC78" s="20" t="e">
        <f>#REF!-#REF!</f>
        <v>#REF!</v>
      </c>
      <c r="AD78" s="20">
        <f t="shared" si="19"/>
        <v>0</v>
      </c>
      <c r="AE78" s="20">
        <f t="shared" si="20"/>
        <v>0</v>
      </c>
      <c r="AF78" s="20" t="e">
        <f t="shared" si="29"/>
        <v>#REF!</v>
      </c>
    </row>
    <row r="79" spans="1:32" x14ac:dyDescent="0.25">
      <c r="A79" s="47" t="s">
        <v>12</v>
      </c>
      <c r="B79" s="45"/>
      <c r="C79" s="41">
        <v>2127</v>
      </c>
      <c r="D79" s="58" t="s">
        <v>125</v>
      </c>
      <c r="E79" s="13">
        <v>209</v>
      </c>
      <c r="F79" s="14">
        <v>819292.50532965898</v>
      </c>
      <c r="G79" s="14">
        <f t="shared" si="21"/>
        <v>3920.0598341132008</v>
      </c>
      <c r="H79" s="14">
        <v>43761.436724680942</v>
      </c>
      <c r="I79" s="14">
        <v>0</v>
      </c>
      <c r="J79" s="14">
        <v>0</v>
      </c>
      <c r="K79" s="14"/>
      <c r="L79" s="15"/>
      <c r="M79" s="13">
        <v>210</v>
      </c>
      <c r="N79" s="14">
        <v>835696.85037878552</v>
      </c>
      <c r="O79" s="14">
        <f t="shared" si="22"/>
        <v>3979.5088113275501</v>
      </c>
      <c r="P79" s="14">
        <v>25825.089789539576</v>
      </c>
      <c r="Q79" s="14">
        <v>0</v>
      </c>
      <c r="R79" s="14">
        <v>0</v>
      </c>
      <c r="S79" s="25">
        <f t="shared" si="23"/>
        <v>0</v>
      </c>
      <c r="T79" s="25">
        <f t="shared" si="24"/>
        <v>16404.345049126539</v>
      </c>
      <c r="U79" s="52">
        <f t="shared" si="25"/>
        <v>2.0022574285023964E-2</v>
      </c>
      <c r="V79" s="36">
        <f t="shared" si="26"/>
        <v>1</v>
      </c>
      <c r="W79" s="36">
        <f t="shared" si="27"/>
        <v>59.44897721434927</v>
      </c>
      <c r="X79" s="52">
        <f t="shared" si="28"/>
        <v>1.516532393128589E-2</v>
      </c>
      <c r="Y79" s="51">
        <v>1.5830347794097088E-2</v>
      </c>
      <c r="AA79" s="20">
        <f t="shared" si="17"/>
        <v>16404.345049126539</v>
      </c>
      <c r="AB79" s="20">
        <f t="shared" si="18"/>
        <v>-17936.346935141366</v>
      </c>
      <c r="AC79" s="20" t="e">
        <f>#REF!-#REF!</f>
        <v>#REF!</v>
      </c>
      <c r="AD79" s="20">
        <f t="shared" si="19"/>
        <v>0</v>
      </c>
      <c r="AE79" s="20">
        <f t="shared" si="20"/>
        <v>0</v>
      </c>
      <c r="AF79" s="20" t="e">
        <f t="shared" si="29"/>
        <v>#REF!</v>
      </c>
    </row>
    <row r="80" spans="1:32" x14ac:dyDescent="0.25">
      <c r="A80" s="47" t="s">
        <v>12</v>
      </c>
      <c r="B80" s="45" t="s">
        <v>126</v>
      </c>
      <c r="C80" s="41">
        <v>2090</v>
      </c>
      <c r="D80" s="58" t="s">
        <v>127</v>
      </c>
      <c r="E80" s="13">
        <v>320</v>
      </c>
      <c r="F80" s="14">
        <v>1471592.9987290851</v>
      </c>
      <c r="G80" s="14">
        <f t="shared" si="21"/>
        <v>4598.7281210283909</v>
      </c>
      <c r="H80" s="14">
        <v>58515.016453370452</v>
      </c>
      <c r="I80" s="14">
        <v>0</v>
      </c>
      <c r="J80" s="14">
        <v>17690.117528076396</v>
      </c>
      <c r="K80" s="14"/>
      <c r="L80" s="15"/>
      <c r="M80" s="13">
        <v>353</v>
      </c>
      <c r="N80" s="14">
        <v>1639098.8924892854</v>
      </c>
      <c r="O80" s="14">
        <f t="shared" si="22"/>
        <v>4643.3396387798457</v>
      </c>
      <c r="P80" s="14">
        <v>37485.495000109076</v>
      </c>
      <c r="Q80" s="14">
        <v>0</v>
      </c>
      <c r="R80" s="14">
        <v>13300.211479291631</v>
      </c>
      <c r="S80" s="25">
        <f t="shared" si="23"/>
        <v>-4389.9060487847655</v>
      </c>
      <c r="T80" s="25">
        <f t="shared" si="24"/>
        <v>167505.89376020036</v>
      </c>
      <c r="U80" s="52">
        <f t="shared" si="25"/>
        <v>0.11382623721699137</v>
      </c>
      <c r="V80" s="36">
        <f t="shared" si="26"/>
        <v>33</v>
      </c>
      <c r="W80" s="36">
        <f t="shared" si="27"/>
        <v>44.611517751454812</v>
      </c>
      <c r="X80" s="52">
        <f t="shared" si="28"/>
        <v>9.7008382703605012E-3</v>
      </c>
      <c r="Y80" s="51">
        <v>1.6969375638903994E-2</v>
      </c>
      <c r="AA80" s="20">
        <f t="shared" si="17"/>
        <v>167505.89376020036</v>
      </c>
      <c r="AB80" s="20">
        <f t="shared" si="18"/>
        <v>-21029.521453261375</v>
      </c>
      <c r="AC80" s="20" t="e">
        <f>#REF!-#REF!</f>
        <v>#REF!</v>
      </c>
      <c r="AD80" s="20">
        <f t="shared" si="19"/>
        <v>-4389.9060487847655</v>
      </c>
      <c r="AE80" s="20">
        <f t="shared" si="20"/>
        <v>0</v>
      </c>
      <c r="AF80" s="20" t="e">
        <f t="shared" si="29"/>
        <v>#REF!</v>
      </c>
    </row>
    <row r="81" spans="1:32" x14ac:dyDescent="0.25">
      <c r="A81" s="47" t="s">
        <v>12</v>
      </c>
      <c r="B81" s="45" t="s">
        <v>128</v>
      </c>
      <c r="C81" s="41">
        <v>2043</v>
      </c>
      <c r="D81" s="43" t="s">
        <v>129</v>
      </c>
      <c r="E81" s="13">
        <v>537</v>
      </c>
      <c r="F81" s="14">
        <v>2289089.0076992763</v>
      </c>
      <c r="G81" s="14">
        <f t="shared" si="21"/>
        <v>4262.7355823077769</v>
      </c>
      <c r="H81" s="14">
        <v>3319.2001466513611</v>
      </c>
      <c r="I81" s="14">
        <v>0</v>
      </c>
      <c r="J81" s="14">
        <v>0</v>
      </c>
      <c r="K81" s="14"/>
      <c r="L81" s="15"/>
      <c r="M81" s="13">
        <v>552</v>
      </c>
      <c r="N81" s="14">
        <v>2439617.5730454419</v>
      </c>
      <c r="O81" s="14">
        <f t="shared" si="22"/>
        <v>4419.5970526185538</v>
      </c>
      <c r="P81" s="14">
        <v>0</v>
      </c>
      <c r="Q81" s="14">
        <v>0</v>
      </c>
      <c r="R81" s="14">
        <v>0</v>
      </c>
      <c r="S81" s="25">
        <f t="shared" si="23"/>
        <v>0</v>
      </c>
      <c r="T81" s="25">
        <f t="shared" si="24"/>
        <v>150528.56534616556</v>
      </c>
      <c r="U81" s="52">
        <f t="shared" si="25"/>
        <v>6.5759157830852288E-2</v>
      </c>
      <c r="V81" s="36">
        <f t="shared" si="26"/>
        <v>15</v>
      </c>
      <c r="W81" s="36">
        <f t="shared" si="27"/>
        <v>156.86147031077689</v>
      </c>
      <c r="X81" s="52">
        <f t="shared" si="28"/>
        <v>3.6798311150666008E-2</v>
      </c>
      <c r="Y81" s="51">
        <v>3.8156577707005646E-2</v>
      </c>
      <c r="AA81" s="20">
        <f t="shared" si="17"/>
        <v>150528.56534616556</v>
      </c>
      <c r="AB81" s="20">
        <f t="shared" si="18"/>
        <v>-3319.2001466513611</v>
      </c>
      <c r="AC81" s="20" t="e">
        <f>#REF!-#REF!</f>
        <v>#REF!</v>
      </c>
      <c r="AD81" s="20">
        <f t="shared" si="19"/>
        <v>0</v>
      </c>
      <c r="AE81" s="20">
        <f t="shared" si="20"/>
        <v>0</v>
      </c>
      <c r="AF81" s="20" t="e">
        <f t="shared" si="29"/>
        <v>#REF!</v>
      </c>
    </row>
    <row r="82" spans="1:32" x14ac:dyDescent="0.25">
      <c r="A82" s="47" t="s">
        <v>12</v>
      </c>
      <c r="B82" s="45"/>
      <c r="C82" s="41">
        <v>2044</v>
      </c>
      <c r="D82" s="43" t="s">
        <v>130</v>
      </c>
      <c r="E82" s="13">
        <v>409</v>
      </c>
      <c r="F82" s="14">
        <v>1755323.2758220707</v>
      </c>
      <c r="G82" s="14">
        <f t="shared" si="21"/>
        <v>4291.743950665209</v>
      </c>
      <c r="H82" s="14">
        <v>32943.026209939737</v>
      </c>
      <c r="I82" s="14">
        <v>0</v>
      </c>
      <c r="J82" s="14">
        <v>0</v>
      </c>
      <c r="K82" s="14"/>
      <c r="L82" s="15"/>
      <c r="M82" s="13">
        <v>398</v>
      </c>
      <c r="N82" s="14">
        <v>1745660.1885585682</v>
      </c>
      <c r="O82" s="14">
        <f t="shared" si="22"/>
        <v>4386.0808757752975</v>
      </c>
      <c r="P82" s="14">
        <v>0</v>
      </c>
      <c r="Q82" s="14">
        <v>0</v>
      </c>
      <c r="R82" s="14">
        <v>0</v>
      </c>
      <c r="S82" s="25">
        <f t="shared" si="23"/>
        <v>0</v>
      </c>
      <c r="T82" s="25">
        <f t="shared" si="24"/>
        <v>-9663.0872635024134</v>
      </c>
      <c r="U82" s="52">
        <f t="shared" si="25"/>
        <v>-5.5050185892264736E-3</v>
      </c>
      <c r="V82" s="36">
        <f t="shared" si="26"/>
        <v>-11</v>
      </c>
      <c r="W82" s="36">
        <f t="shared" si="27"/>
        <v>94.336925110088487</v>
      </c>
      <c r="X82" s="52">
        <f t="shared" si="28"/>
        <v>2.1981023610568862E-2</v>
      </c>
      <c r="Y82" s="51">
        <v>2.0179466610741548E-2</v>
      </c>
      <c r="AA82" s="20">
        <f t="shared" si="17"/>
        <v>-9663.0872635024134</v>
      </c>
      <c r="AB82" s="20">
        <f t="shared" si="18"/>
        <v>-32943.026209939737</v>
      </c>
      <c r="AC82" s="20" t="e">
        <f>#REF!-#REF!</f>
        <v>#REF!</v>
      </c>
      <c r="AD82" s="20">
        <f t="shared" si="19"/>
        <v>0</v>
      </c>
      <c r="AE82" s="20">
        <f t="shared" si="20"/>
        <v>0</v>
      </c>
      <c r="AF82" s="20" t="e">
        <f t="shared" si="29"/>
        <v>#REF!</v>
      </c>
    </row>
    <row r="83" spans="1:32" x14ac:dyDescent="0.25">
      <c r="A83" s="47" t="s">
        <v>12</v>
      </c>
      <c r="B83" s="45" t="s">
        <v>131</v>
      </c>
      <c r="C83" s="41">
        <v>2002</v>
      </c>
      <c r="D83" s="43" t="s">
        <v>132</v>
      </c>
      <c r="E83" s="13">
        <v>365</v>
      </c>
      <c r="F83" s="14">
        <v>1541123.5957654335</v>
      </c>
      <c r="G83" s="14">
        <f t="shared" si="21"/>
        <v>4222.2564267546122</v>
      </c>
      <c r="H83" s="14">
        <v>5638.8976080014836</v>
      </c>
      <c r="I83" s="14">
        <v>0</v>
      </c>
      <c r="J83" s="14">
        <v>21710.598784457394</v>
      </c>
      <c r="K83" s="14"/>
      <c r="L83" s="15"/>
      <c r="M83" s="13">
        <v>323</v>
      </c>
      <c r="N83" s="14">
        <v>1408875.7969631462</v>
      </c>
      <c r="O83" s="14">
        <f t="shared" si="22"/>
        <v>4361.8445726413192</v>
      </c>
      <c r="P83" s="14">
        <v>0</v>
      </c>
      <c r="Q83" s="14">
        <v>0</v>
      </c>
      <c r="R83" s="14">
        <v>2629.0337187896121</v>
      </c>
      <c r="S83" s="25">
        <f t="shared" si="23"/>
        <v>-19081.565065667783</v>
      </c>
      <c r="T83" s="25">
        <f t="shared" si="24"/>
        <v>-132247.79880228732</v>
      </c>
      <c r="U83" s="52">
        <f t="shared" si="25"/>
        <v>-8.5812584510201795E-2</v>
      </c>
      <c r="V83" s="36">
        <f t="shared" si="26"/>
        <v>-42</v>
      </c>
      <c r="W83" s="36">
        <f t="shared" si="27"/>
        <v>139.58814588670703</v>
      </c>
      <c r="X83" s="52">
        <f t="shared" si="28"/>
        <v>3.3060082519431377E-2</v>
      </c>
      <c r="Y83" s="51">
        <v>2.3406137876190058E-2</v>
      </c>
      <c r="AA83" s="20">
        <f t="shared" si="17"/>
        <v>-132247.79880228732</v>
      </c>
      <c r="AB83" s="20">
        <f t="shared" si="18"/>
        <v>-5638.8976080014836</v>
      </c>
      <c r="AC83" s="20" t="e">
        <f>#REF!-#REF!</f>
        <v>#REF!</v>
      </c>
      <c r="AD83" s="20">
        <f t="shared" si="19"/>
        <v>-19081.565065667783</v>
      </c>
      <c r="AE83" s="20">
        <f t="shared" si="20"/>
        <v>0</v>
      </c>
      <c r="AF83" s="20" t="e">
        <f t="shared" si="29"/>
        <v>#REF!</v>
      </c>
    </row>
    <row r="84" spans="1:32" x14ac:dyDescent="0.25">
      <c r="A84" s="47" t="s">
        <v>12</v>
      </c>
      <c r="B84" s="45" t="s">
        <v>133</v>
      </c>
      <c r="C84" s="41">
        <v>2128</v>
      </c>
      <c r="D84" s="58" t="s">
        <v>134</v>
      </c>
      <c r="E84" s="13">
        <v>407</v>
      </c>
      <c r="F84" s="14">
        <v>1578329.6359624024</v>
      </c>
      <c r="G84" s="14">
        <f t="shared" si="21"/>
        <v>3877.9597935194165</v>
      </c>
      <c r="H84" s="14">
        <v>43124.172416646034</v>
      </c>
      <c r="I84" s="14">
        <v>0</v>
      </c>
      <c r="J84" s="14">
        <v>0</v>
      </c>
      <c r="K84" s="14"/>
      <c r="L84" s="15"/>
      <c r="M84" s="13">
        <v>388</v>
      </c>
      <c r="N84" s="14">
        <v>1535668.3103453515</v>
      </c>
      <c r="O84" s="14">
        <f t="shared" si="22"/>
        <v>3957.9080163539984</v>
      </c>
      <c r="P84" s="14">
        <v>8292.7918326347135</v>
      </c>
      <c r="Q84" s="14">
        <v>0</v>
      </c>
      <c r="R84" s="14">
        <v>0</v>
      </c>
      <c r="S84" s="25">
        <f t="shared" si="23"/>
        <v>0</v>
      </c>
      <c r="T84" s="25">
        <f t="shared" si="24"/>
        <v>-42661.325617050985</v>
      </c>
      <c r="U84" s="52">
        <f t="shared" si="25"/>
        <v>-2.702941429027772E-2</v>
      </c>
      <c r="V84" s="36">
        <f t="shared" si="26"/>
        <v>-19</v>
      </c>
      <c r="W84" s="36">
        <f t="shared" si="27"/>
        <v>79.948222834581884</v>
      </c>
      <c r="X84" s="52">
        <f t="shared" si="28"/>
        <v>2.0616052535713747E-2</v>
      </c>
      <c r="Y84" s="51">
        <v>1.706612351081116E-2</v>
      </c>
      <c r="AA84" s="20">
        <f t="shared" si="17"/>
        <v>-42661.325617050985</v>
      </c>
      <c r="AB84" s="20">
        <f t="shared" si="18"/>
        <v>-34831.38058401132</v>
      </c>
      <c r="AC84" s="20" t="e">
        <f>#REF!-#REF!</f>
        <v>#REF!</v>
      </c>
      <c r="AD84" s="20">
        <f t="shared" si="19"/>
        <v>0</v>
      </c>
      <c r="AE84" s="20">
        <f t="shared" si="20"/>
        <v>0</v>
      </c>
      <c r="AF84" s="20" t="e">
        <f t="shared" si="29"/>
        <v>#REF!</v>
      </c>
    </row>
    <row r="85" spans="1:32" x14ac:dyDescent="0.25">
      <c r="A85" s="47" t="s">
        <v>12</v>
      </c>
      <c r="B85" s="45" t="s">
        <v>135</v>
      </c>
      <c r="C85" s="41">
        <v>2145</v>
      </c>
      <c r="D85" s="58" t="s">
        <v>136</v>
      </c>
      <c r="E85" s="13">
        <v>419</v>
      </c>
      <c r="F85" s="14">
        <v>1576425.1370498971</v>
      </c>
      <c r="G85" s="14">
        <f t="shared" si="21"/>
        <v>3762.3511624102557</v>
      </c>
      <c r="H85" s="14">
        <v>42415.513428253355</v>
      </c>
      <c r="I85" s="14">
        <v>0</v>
      </c>
      <c r="J85" s="14">
        <v>0</v>
      </c>
      <c r="K85" s="14"/>
      <c r="L85" s="15"/>
      <c r="M85" s="13">
        <v>443</v>
      </c>
      <c r="N85" s="14">
        <v>1688609.5620874958</v>
      </c>
      <c r="O85" s="14">
        <f t="shared" si="22"/>
        <v>3811.7597338318192</v>
      </c>
      <c r="P85" s="14">
        <v>8378.2756590161007</v>
      </c>
      <c r="Q85" s="14">
        <v>0</v>
      </c>
      <c r="R85" s="14">
        <v>0</v>
      </c>
      <c r="S85" s="25">
        <f t="shared" si="23"/>
        <v>0</v>
      </c>
      <c r="T85" s="25">
        <f t="shared" si="24"/>
        <v>112184.4250375987</v>
      </c>
      <c r="U85" s="52">
        <f t="shared" si="25"/>
        <v>7.1163813872912041E-2</v>
      </c>
      <c r="V85" s="36">
        <f t="shared" si="26"/>
        <v>24</v>
      </c>
      <c r="W85" s="36">
        <f t="shared" si="27"/>
        <v>49.408571421563465</v>
      </c>
      <c r="X85" s="52">
        <f t="shared" si="28"/>
        <v>1.3132365717269057E-2</v>
      </c>
      <c r="Y85" s="51">
        <v>1.7064512037952007E-2</v>
      </c>
      <c r="AA85" s="20">
        <f t="shared" si="17"/>
        <v>112184.4250375987</v>
      </c>
      <c r="AB85" s="20">
        <f t="shared" si="18"/>
        <v>-34037.237769237254</v>
      </c>
      <c r="AC85" s="20" t="e">
        <f>#REF!-#REF!</f>
        <v>#REF!</v>
      </c>
      <c r="AD85" s="20">
        <f t="shared" si="19"/>
        <v>0</v>
      </c>
      <c r="AE85" s="20">
        <f t="shared" si="20"/>
        <v>0</v>
      </c>
      <c r="AF85" s="20" t="e">
        <f t="shared" si="29"/>
        <v>#REF!</v>
      </c>
    </row>
    <row r="86" spans="1:32" x14ac:dyDescent="0.25">
      <c r="A86" s="47" t="s">
        <v>12</v>
      </c>
      <c r="B86" s="45" t="s">
        <v>137</v>
      </c>
      <c r="C86" s="41">
        <v>3023</v>
      </c>
      <c r="D86" s="43" t="s">
        <v>138</v>
      </c>
      <c r="E86" s="13">
        <v>418</v>
      </c>
      <c r="F86" s="14">
        <v>1557083.7519398704</v>
      </c>
      <c r="G86" s="14">
        <f t="shared" si="21"/>
        <v>3725.0807462676325</v>
      </c>
      <c r="H86" s="14">
        <v>33189.714782851515</v>
      </c>
      <c r="I86" s="14">
        <v>0</v>
      </c>
      <c r="J86" s="14">
        <v>0</v>
      </c>
      <c r="K86" s="14"/>
      <c r="L86" s="15"/>
      <c r="M86" s="13">
        <v>418</v>
      </c>
      <c r="N86" s="14">
        <v>1584649.8666721932</v>
      </c>
      <c r="O86" s="14">
        <f t="shared" si="22"/>
        <v>3791.0283891679264</v>
      </c>
      <c r="P86" s="14">
        <v>0</v>
      </c>
      <c r="Q86" s="14">
        <v>0</v>
      </c>
      <c r="R86" s="14">
        <v>0</v>
      </c>
      <c r="S86" s="25">
        <f t="shared" si="23"/>
        <v>0</v>
      </c>
      <c r="T86" s="25">
        <f t="shared" si="24"/>
        <v>27566.114732322749</v>
      </c>
      <c r="U86" s="52">
        <f t="shared" si="25"/>
        <v>1.7703681448078656E-2</v>
      </c>
      <c r="V86" s="36">
        <f t="shared" si="26"/>
        <v>0</v>
      </c>
      <c r="W86" s="36">
        <f t="shared" si="27"/>
        <v>65.947642900293886</v>
      </c>
      <c r="X86" s="52">
        <f t="shared" si="28"/>
        <v>1.7703681448078878E-2</v>
      </c>
      <c r="Y86" s="51">
        <v>1.7703681448097086E-2</v>
      </c>
      <c r="AA86" s="20">
        <f t="shared" si="17"/>
        <v>27566.114732322749</v>
      </c>
      <c r="AB86" s="20">
        <f t="shared" si="18"/>
        <v>-33189.714782851515</v>
      </c>
      <c r="AC86" s="20" t="e">
        <f>#REF!-#REF!</f>
        <v>#REF!</v>
      </c>
      <c r="AD86" s="20">
        <f t="shared" si="19"/>
        <v>0</v>
      </c>
      <c r="AE86" s="20">
        <f t="shared" si="20"/>
        <v>0</v>
      </c>
      <c r="AF86" s="20" t="e">
        <f t="shared" si="29"/>
        <v>#REF!</v>
      </c>
    </row>
    <row r="87" spans="1:32" x14ac:dyDescent="0.25">
      <c r="A87" s="47" t="s">
        <v>12</v>
      </c>
      <c r="B87" s="45" t="s">
        <v>139</v>
      </c>
      <c r="C87" s="41">
        <v>2199</v>
      </c>
      <c r="D87" s="58" t="s">
        <v>140</v>
      </c>
      <c r="E87" s="13">
        <v>417</v>
      </c>
      <c r="F87" s="14">
        <v>1868992.9601157641</v>
      </c>
      <c r="G87" s="14">
        <f t="shared" si="21"/>
        <v>4481.9975062728154</v>
      </c>
      <c r="H87" s="14">
        <v>81435.928270409582</v>
      </c>
      <c r="I87" s="14">
        <v>0</v>
      </c>
      <c r="J87" s="14">
        <v>0</v>
      </c>
      <c r="K87" s="14"/>
      <c r="L87" s="15"/>
      <c r="M87" s="13">
        <v>410</v>
      </c>
      <c r="N87" s="14">
        <v>1871281.9016335749</v>
      </c>
      <c r="O87" s="14">
        <f t="shared" si="22"/>
        <v>4564.1021991062798</v>
      </c>
      <c r="P87" s="14">
        <v>42465.27041623299</v>
      </c>
      <c r="Q87" s="14">
        <v>0</v>
      </c>
      <c r="R87" s="14">
        <v>0</v>
      </c>
      <c r="S87" s="25">
        <f t="shared" si="23"/>
        <v>0</v>
      </c>
      <c r="T87" s="25">
        <f t="shared" si="24"/>
        <v>2288.9415178108029</v>
      </c>
      <c r="U87" s="52">
        <f t="shared" si="25"/>
        <v>1.2246924234904366E-3</v>
      </c>
      <c r="V87" s="36">
        <f t="shared" si="26"/>
        <v>-7</v>
      </c>
      <c r="W87" s="36">
        <f t="shared" si="27"/>
        <v>82.104692833464469</v>
      </c>
      <c r="X87" s="52">
        <f t="shared" si="28"/>
        <v>1.831877253803782E-2</v>
      </c>
      <c r="Y87" s="51">
        <v>1.7273566226023052E-2</v>
      </c>
      <c r="AA87" s="20">
        <f t="shared" si="17"/>
        <v>2288.9415178108029</v>
      </c>
      <c r="AB87" s="20">
        <f t="shared" si="18"/>
        <v>-38970.657854176592</v>
      </c>
      <c r="AC87" s="20" t="e">
        <f>#REF!-#REF!</f>
        <v>#REF!</v>
      </c>
      <c r="AD87" s="20">
        <f t="shared" si="19"/>
        <v>0</v>
      </c>
      <c r="AE87" s="20">
        <f t="shared" si="20"/>
        <v>0</v>
      </c>
      <c r="AF87" s="20" t="e">
        <f t="shared" si="29"/>
        <v>#REF!</v>
      </c>
    </row>
    <row r="88" spans="1:32" x14ac:dyDescent="0.25">
      <c r="A88" s="47" t="s">
        <v>12</v>
      </c>
      <c r="B88" s="45"/>
      <c r="C88" s="41">
        <v>2179</v>
      </c>
      <c r="D88" s="43" t="s">
        <v>141</v>
      </c>
      <c r="E88" s="13">
        <v>581</v>
      </c>
      <c r="F88" s="14">
        <v>2388372.7293784693</v>
      </c>
      <c r="G88" s="14">
        <f t="shared" si="21"/>
        <v>4110.7964361075201</v>
      </c>
      <c r="H88" s="14">
        <v>22674.079097073991</v>
      </c>
      <c r="I88" s="14">
        <v>0</v>
      </c>
      <c r="J88" s="14">
        <v>0</v>
      </c>
      <c r="K88" s="14"/>
      <c r="L88" s="15"/>
      <c r="M88" s="13">
        <v>574</v>
      </c>
      <c r="N88" s="14">
        <v>2432214.7937629744</v>
      </c>
      <c r="O88" s="14">
        <f t="shared" si="22"/>
        <v>4237.3080030713836</v>
      </c>
      <c r="P88" s="14">
        <v>0</v>
      </c>
      <c r="Q88" s="14">
        <v>0</v>
      </c>
      <c r="R88" s="14">
        <v>0</v>
      </c>
      <c r="S88" s="25">
        <f t="shared" si="23"/>
        <v>0</v>
      </c>
      <c r="T88" s="25">
        <f t="shared" si="24"/>
        <v>43842.064384505153</v>
      </c>
      <c r="U88" s="52">
        <f t="shared" si="25"/>
        <v>1.8356458288616651E-2</v>
      </c>
      <c r="V88" s="36">
        <f t="shared" si="26"/>
        <v>-7</v>
      </c>
      <c r="W88" s="36">
        <f t="shared" si="27"/>
        <v>126.51156696386352</v>
      </c>
      <c r="X88" s="52">
        <f t="shared" si="28"/>
        <v>3.0775439487258138E-2</v>
      </c>
      <c r="Y88" s="51">
        <v>3.0191215277446171E-2</v>
      </c>
      <c r="AA88" s="20">
        <f t="shared" si="17"/>
        <v>43842.064384505153</v>
      </c>
      <c r="AB88" s="20">
        <f t="shared" si="18"/>
        <v>-22674.079097073991</v>
      </c>
      <c r="AC88" s="20" t="e">
        <f>#REF!-#REF!</f>
        <v>#REF!</v>
      </c>
      <c r="AD88" s="20">
        <f t="shared" si="19"/>
        <v>0</v>
      </c>
      <c r="AE88" s="20">
        <f t="shared" si="20"/>
        <v>0</v>
      </c>
      <c r="AF88" s="20" t="e">
        <f t="shared" si="29"/>
        <v>#REF!</v>
      </c>
    </row>
    <row r="89" spans="1:32" x14ac:dyDescent="0.25">
      <c r="A89" s="47" t="s">
        <v>12</v>
      </c>
      <c r="B89" s="45" t="s">
        <v>142</v>
      </c>
      <c r="C89" s="41">
        <v>2048</v>
      </c>
      <c r="D89" s="58" t="s">
        <v>143</v>
      </c>
      <c r="E89" s="13">
        <v>411</v>
      </c>
      <c r="F89" s="14">
        <v>1705428.2263079314</v>
      </c>
      <c r="G89" s="14">
        <f t="shared" si="21"/>
        <v>4149.4604046421691</v>
      </c>
      <c r="H89" s="14">
        <v>64029.751132166013</v>
      </c>
      <c r="I89" s="14">
        <v>0</v>
      </c>
      <c r="J89" s="14">
        <v>1447.373252297285</v>
      </c>
      <c r="K89" s="14"/>
      <c r="L89" s="15"/>
      <c r="M89" s="13">
        <v>416</v>
      </c>
      <c r="N89" s="14">
        <v>1754414.2992053849</v>
      </c>
      <c r="O89" s="14">
        <f t="shared" si="22"/>
        <v>4217.34206539756</v>
      </c>
      <c r="P89" s="14">
        <v>29470.258187240688</v>
      </c>
      <c r="Q89" s="14">
        <v>0</v>
      </c>
      <c r="R89" s="14">
        <v>0</v>
      </c>
      <c r="S89" s="25">
        <f t="shared" si="23"/>
        <v>-1447.373252297285</v>
      </c>
      <c r="T89" s="25">
        <f t="shared" si="24"/>
        <v>48986.07289745356</v>
      </c>
      <c r="U89" s="52">
        <f t="shared" si="25"/>
        <v>2.8723620344611733E-2</v>
      </c>
      <c r="V89" s="36">
        <f t="shared" si="26"/>
        <v>5</v>
      </c>
      <c r="W89" s="36">
        <f t="shared" si="27"/>
        <v>67.88166075539084</v>
      </c>
      <c r="X89" s="52">
        <f t="shared" si="28"/>
        <v>1.6359153753931155E-2</v>
      </c>
      <c r="Y89" s="51">
        <v>1.7165531869870465E-2</v>
      </c>
      <c r="AA89" s="20">
        <f t="shared" si="17"/>
        <v>48986.07289745356</v>
      </c>
      <c r="AB89" s="20">
        <f t="shared" si="18"/>
        <v>-34559.492944925325</v>
      </c>
      <c r="AC89" s="20" t="e">
        <f>#REF!-#REF!</f>
        <v>#REF!</v>
      </c>
      <c r="AD89" s="20">
        <f t="shared" si="19"/>
        <v>-1447.373252297285</v>
      </c>
      <c r="AE89" s="20">
        <f t="shared" si="20"/>
        <v>0</v>
      </c>
      <c r="AF89" s="20" t="e">
        <f t="shared" si="29"/>
        <v>#REF!</v>
      </c>
    </row>
    <row r="90" spans="1:32" x14ac:dyDescent="0.25">
      <c r="A90" s="47" t="s">
        <v>12</v>
      </c>
      <c r="B90" s="45" t="s">
        <v>144</v>
      </c>
      <c r="C90" s="41">
        <v>2192</v>
      </c>
      <c r="D90" s="43" t="s">
        <v>145</v>
      </c>
      <c r="E90" s="13">
        <v>422</v>
      </c>
      <c r="F90" s="14">
        <v>1480287.8822988505</v>
      </c>
      <c r="G90" s="14">
        <f t="shared" si="21"/>
        <v>3507.7911902816363</v>
      </c>
      <c r="H90" s="14">
        <v>3287.8822988504544</v>
      </c>
      <c r="I90" s="14">
        <v>109210.27110021684</v>
      </c>
      <c r="J90" s="14">
        <v>0</v>
      </c>
      <c r="K90" s="14"/>
      <c r="L90" s="15"/>
      <c r="M90" s="13">
        <v>422</v>
      </c>
      <c r="N90" s="14">
        <v>1582500</v>
      </c>
      <c r="O90" s="14">
        <f t="shared" si="22"/>
        <v>3750</v>
      </c>
      <c r="P90" s="14">
        <v>0</v>
      </c>
      <c r="Q90" s="14">
        <v>159805.62584231902</v>
      </c>
      <c r="R90" s="14">
        <v>0</v>
      </c>
      <c r="S90" s="25">
        <f t="shared" si="23"/>
        <v>0</v>
      </c>
      <c r="T90" s="25">
        <f t="shared" si="24"/>
        <v>102212.11770114955</v>
      </c>
      <c r="U90" s="52">
        <f t="shared" si="25"/>
        <v>6.9048810655949255E-2</v>
      </c>
      <c r="V90" s="36">
        <f t="shared" si="26"/>
        <v>0</v>
      </c>
      <c r="W90" s="36">
        <f t="shared" si="27"/>
        <v>242.20880971836368</v>
      </c>
      <c r="X90" s="52">
        <f t="shared" si="28"/>
        <v>6.9048810655949255E-2</v>
      </c>
      <c r="Y90" s="51">
        <v>6.9048810655949255E-2</v>
      </c>
      <c r="AA90" s="20">
        <f t="shared" si="17"/>
        <v>102212.11770114955</v>
      </c>
      <c r="AB90" s="20">
        <f t="shared" si="18"/>
        <v>-3287.8822988504544</v>
      </c>
      <c r="AC90" s="20" t="e">
        <f>#REF!-#REF!</f>
        <v>#REF!</v>
      </c>
      <c r="AD90" s="20">
        <f t="shared" si="19"/>
        <v>0</v>
      </c>
      <c r="AE90" s="20">
        <f t="shared" si="20"/>
        <v>50595.354742102179</v>
      </c>
      <c r="AF90" s="20" t="e">
        <f t="shared" si="29"/>
        <v>#REF!</v>
      </c>
    </row>
    <row r="91" spans="1:32" x14ac:dyDescent="0.25">
      <c r="A91" s="47" t="s">
        <v>12</v>
      </c>
      <c r="B91" s="45"/>
      <c r="C91" s="41">
        <v>2014</v>
      </c>
      <c r="D91" s="58" t="s">
        <v>146</v>
      </c>
      <c r="E91" s="13">
        <v>297</v>
      </c>
      <c r="F91" s="14">
        <v>1428993.6919380091</v>
      </c>
      <c r="G91" s="14">
        <f t="shared" si="21"/>
        <v>4811.4265721818492</v>
      </c>
      <c r="H91" s="14">
        <v>100119.3128661972</v>
      </c>
      <c r="I91" s="14">
        <v>0</v>
      </c>
      <c r="J91" s="14">
        <v>0</v>
      </c>
      <c r="K91" s="14"/>
      <c r="L91" s="15"/>
      <c r="M91" s="13">
        <v>297</v>
      </c>
      <c r="N91" s="14">
        <v>1453181.8790760683</v>
      </c>
      <c r="O91" s="14">
        <f t="shared" si="22"/>
        <v>4892.8682797174015</v>
      </c>
      <c r="P91" s="14">
        <v>72492.487647484289</v>
      </c>
      <c r="Q91" s="14">
        <v>0</v>
      </c>
      <c r="R91" s="14">
        <v>0</v>
      </c>
      <c r="S91" s="25">
        <f t="shared" si="23"/>
        <v>0</v>
      </c>
      <c r="T91" s="25">
        <f t="shared" si="24"/>
        <v>24188.187138059177</v>
      </c>
      <c r="U91" s="52">
        <f t="shared" si="25"/>
        <v>1.6926727720718571E-2</v>
      </c>
      <c r="V91" s="36">
        <f t="shared" si="26"/>
        <v>0</v>
      </c>
      <c r="W91" s="36">
        <f t="shared" si="27"/>
        <v>81.441707535552268</v>
      </c>
      <c r="X91" s="52">
        <f t="shared" si="28"/>
        <v>1.6926727720718571E-2</v>
      </c>
      <c r="Y91" s="51">
        <v>1.6926727720718571E-2</v>
      </c>
      <c r="AA91" s="20">
        <f t="shared" si="17"/>
        <v>24188.187138059177</v>
      </c>
      <c r="AB91" s="20">
        <f t="shared" si="18"/>
        <v>-27626.825218712911</v>
      </c>
      <c r="AC91" s="20" t="e">
        <f>#REF!-#REF!</f>
        <v>#REF!</v>
      </c>
      <c r="AD91" s="20">
        <f t="shared" si="19"/>
        <v>0</v>
      </c>
      <c r="AE91" s="20">
        <f t="shared" si="20"/>
        <v>0</v>
      </c>
      <c r="AF91" s="20" t="e">
        <f t="shared" si="29"/>
        <v>#REF!</v>
      </c>
    </row>
    <row r="92" spans="1:32" x14ac:dyDescent="0.25">
      <c r="A92" s="47" t="s">
        <v>12</v>
      </c>
      <c r="B92" s="45" t="s">
        <v>147</v>
      </c>
      <c r="C92" s="41">
        <v>2185</v>
      </c>
      <c r="D92" s="43" t="s">
        <v>148</v>
      </c>
      <c r="E92" s="13">
        <v>357</v>
      </c>
      <c r="F92" s="14">
        <v>1525471.8474488652</v>
      </c>
      <c r="G92" s="14">
        <f t="shared" si="21"/>
        <v>4273.0303850108266</v>
      </c>
      <c r="H92" s="14">
        <v>5114.7526757263113</v>
      </c>
      <c r="I92" s="14">
        <v>0</v>
      </c>
      <c r="J92" s="14">
        <v>19780.767781394501</v>
      </c>
      <c r="K92" s="14"/>
      <c r="L92" s="15"/>
      <c r="M92" s="13">
        <v>340</v>
      </c>
      <c r="N92" s="14">
        <v>1511624.9669422167</v>
      </c>
      <c r="O92" s="14">
        <f t="shared" si="22"/>
        <v>4445.9557851241671</v>
      </c>
      <c r="P92" s="14">
        <v>0</v>
      </c>
      <c r="Q92" s="14">
        <v>0</v>
      </c>
      <c r="R92" s="14">
        <v>19977.398328029703</v>
      </c>
      <c r="S92" s="25">
        <f t="shared" si="23"/>
        <v>196.63054663520234</v>
      </c>
      <c r="T92" s="25">
        <f t="shared" si="24"/>
        <v>-13846.880506648449</v>
      </c>
      <c r="U92" s="52">
        <f t="shared" si="25"/>
        <v>-9.0771131108091652E-3</v>
      </c>
      <c r="V92" s="36">
        <f t="shared" si="26"/>
        <v>-17</v>
      </c>
      <c r="W92" s="36">
        <f t="shared" si="27"/>
        <v>172.9254001133404</v>
      </c>
      <c r="X92" s="52">
        <f t="shared" si="28"/>
        <v>4.0469031233650421E-2</v>
      </c>
      <c r="Y92" s="51">
        <v>3.6718771792774607E-2</v>
      </c>
      <c r="AA92" s="20">
        <f t="shared" si="17"/>
        <v>-13846.880506648449</v>
      </c>
      <c r="AB92" s="20">
        <f t="shared" si="18"/>
        <v>-5114.7526757263113</v>
      </c>
      <c r="AC92" s="20" t="e">
        <f>#REF!-#REF!</f>
        <v>#REF!</v>
      </c>
      <c r="AD92" s="20">
        <f t="shared" si="19"/>
        <v>196.63054663520234</v>
      </c>
      <c r="AE92" s="20">
        <f t="shared" si="20"/>
        <v>0</v>
      </c>
      <c r="AF92" s="20" t="e">
        <f t="shared" si="29"/>
        <v>#REF!</v>
      </c>
    </row>
    <row r="93" spans="1:32" x14ac:dyDescent="0.25">
      <c r="A93" s="47" t="s">
        <v>12</v>
      </c>
      <c r="B93" s="45" t="s">
        <v>149</v>
      </c>
      <c r="C93" s="41">
        <v>5206</v>
      </c>
      <c r="D93" s="58" t="s">
        <v>150</v>
      </c>
      <c r="E93" s="13">
        <v>211</v>
      </c>
      <c r="F93" s="14">
        <v>815835.86552713241</v>
      </c>
      <c r="G93" s="14">
        <f t="shared" si="21"/>
        <v>3866.5206897020494</v>
      </c>
      <c r="H93" s="14">
        <v>47180.277456415584</v>
      </c>
      <c r="I93" s="14">
        <v>0</v>
      </c>
      <c r="J93" s="14">
        <v>0</v>
      </c>
      <c r="K93" s="14"/>
      <c r="L93" s="15"/>
      <c r="M93" s="13">
        <v>213</v>
      </c>
      <c r="N93" s="14">
        <v>835512.78889296844</v>
      </c>
      <c r="O93" s="14">
        <f t="shared" si="22"/>
        <v>3922.595253018631</v>
      </c>
      <c r="P93" s="14">
        <v>29560.661189620732</v>
      </c>
      <c r="Q93" s="14">
        <v>0</v>
      </c>
      <c r="R93" s="14">
        <v>0</v>
      </c>
      <c r="S93" s="25">
        <f t="shared" si="23"/>
        <v>0</v>
      </c>
      <c r="T93" s="25">
        <f t="shared" si="24"/>
        <v>19676.923365836032</v>
      </c>
      <c r="U93" s="52">
        <f t="shared" si="25"/>
        <v>2.4118728039888682E-2</v>
      </c>
      <c r="V93" s="36">
        <f t="shared" si="26"/>
        <v>2</v>
      </c>
      <c r="W93" s="36">
        <f t="shared" si="27"/>
        <v>56.074563316581589</v>
      </c>
      <c r="X93" s="52">
        <f t="shared" si="28"/>
        <v>1.4502589748434103E-2</v>
      </c>
      <c r="Y93" s="51">
        <v>1.5819460356477855E-2</v>
      </c>
      <c r="AA93" s="20">
        <f t="shared" si="17"/>
        <v>19676.923365836032</v>
      </c>
      <c r="AB93" s="20">
        <f t="shared" si="18"/>
        <v>-17619.616266794852</v>
      </c>
      <c r="AC93" s="20" t="e">
        <f>#REF!-#REF!</f>
        <v>#REF!</v>
      </c>
      <c r="AD93" s="20">
        <f t="shared" si="19"/>
        <v>0</v>
      </c>
      <c r="AE93" s="20">
        <f t="shared" si="20"/>
        <v>0</v>
      </c>
      <c r="AF93" s="20" t="e">
        <f t="shared" si="29"/>
        <v>#REF!</v>
      </c>
    </row>
    <row r="94" spans="1:32" x14ac:dyDescent="0.25">
      <c r="A94" s="47" t="s">
        <v>12</v>
      </c>
      <c r="B94" s="45" t="s">
        <v>151</v>
      </c>
      <c r="C94" s="41">
        <v>2170</v>
      </c>
      <c r="D94" s="58" t="s">
        <v>152</v>
      </c>
      <c r="E94" s="13">
        <v>368</v>
      </c>
      <c r="F94" s="14">
        <v>1441190.4900309152</v>
      </c>
      <c r="G94" s="14">
        <f t="shared" si="21"/>
        <v>3916.2785055187915</v>
      </c>
      <c r="H94" s="14">
        <v>39519.952459503431</v>
      </c>
      <c r="I94" s="14">
        <v>0</v>
      </c>
      <c r="J94" s="14">
        <v>0</v>
      </c>
      <c r="K94" s="14"/>
      <c r="L94" s="15"/>
      <c r="M94" s="13">
        <v>358</v>
      </c>
      <c r="N94" s="14">
        <v>1428886.1201491589</v>
      </c>
      <c r="O94" s="14">
        <f t="shared" si="22"/>
        <v>3991.3020115898294</v>
      </c>
      <c r="P94" s="14">
        <v>7772.4024588617031</v>
      </c>
      <c r="Q94" s="14">
        <v>0</v>
      </c>
      <c r="R94" s="14">
        <v>0</v>
      </c>
      <c r="S94" s="25">
        <f t="shared" si="23"/>
        <v>0</v>
      </c>
      <c r="T94" s="25">
        <f t="shared" si="24"/>
        <v>-12304.369881756371</v>
      </c>
      <c r="U94" s="52">
        <f t="shared" si="25"/>
        <v>-8.5376429881190985E-3</v>
      </c>
      <c r="V94" s="36">
        <f t="shared" si="26"/>
        <v>-10</v>
      </c>
      <c r="W94" s="36">
        <f t="shared" si="27"/>
        <v>75.0235060710379</v>
      </c>
      <c r="X94" s="52">
        <f t="shared" si="28"/>
        <v>1.915683625802278E-2</v>
      </c>
      <c r="Y94" s="51">
        <v>1.6939196027060177E-2</v>
      </c>
      <c r="AA94" s="20">
        <f t="shared" si="17"/>
        <v>-12304.369881756371</v>
      </c>
      <c r="AB94" s="20">
        <f t="shared" si="18"/>
        <v>-31747.550000641728</v>
      </c>
      <c r="AC94" s="20" t="e">
        <f>#REF!-#REF!</f>
        <v>#REF!</v>
      </c>
      <c r="AD94" s="20">
        <f t="shared" si="19"/>
        <v>0</v>
      </c>
      <c r="AE94" s="20">
        <f t="shared" si="20"/>
        <v>0</v>
      </c>
      <c r="AF94" s="20" t="e">
        <f t="shared" si="29"/>
        <v>#REF!</v>
      </c>
    </row>
    <row r="95" spans="1:32" x14ac:dyDescent="0.25">
      <c r="A95" s="47" t="s">
        <v>12</v>
      </c>
      <c r="B95" s="45" t="s">
        <v>153</v>
      </c>
      <c r="C95" s="41">
        <v>2054</v>
      </c>
      <c r="D95" s="43" t="s">
        <v>154</v>
      </c>
      <c r="E95" s="13">
        <v>425</v>
      </c>
      <c r="F95" s="14">
        <v>1778470.706082751</v>
      </c>
      <c r="G95" s="14">
        <f t="shared" si="21"/>
        <v>4184.6369554888261</v>
      </c>
      <c r="H95" s="14">
        <v>29524.961747309892</v>
      </c>
      <c r="I95" s="14">
        <v>0</v>
      </c>
      <c r="J95" s="14">
        <v>0</v>
      </c>
      <c r="K95" s="14"/>
      <c r="L95" s="15"/>
      <c r="M95" s="13">
        <v>427</v>
      </c>
      <c r="N95" s="14">
        <v>1826831.5822339377</v>
      </c>
      <c r="O95" s="14">
        <f t="shared" si="22"/>
        <v>4278.2941035923595</v>
      </c>
      <c r="P95" s="14">
        <v>0</v>
      </c>
      <c r="Q95" s="14">
        <v>0</v>
      </c>
      <c r="R95" s="14">
        <v>0</v>
      </c>
      <c r="S95" s="25">
        <f t="shared" si="23"/>
        <v>0</v>
      </c>
      <c r="T95" s="25">
        <f t="shared" si="24"/>
        <v>48360.876151186647</v>
      </c>
      <c r="U95" s="52">
        <f t="shared" si="25"/>
        <v>2.7192393996584796E-2</v>
      </c>
      <c r="V95" s="36">
        <f t="shared" si="26"/>
        <v>2</v>
      </c>
      <c r="W95" s="36">
        <f t="shared" si="27"/>
        <v>93.657148103533473</v>
      </c>
      <c r="X95" s="52">
        <f t="shared" si="28"/>
        <v>2.2381188404094976E-2</v>
      </c>
      <c r="Y95" s="51">
        <v>2.2682524328858866E-2</v>
      </c>
      <c r="AA95" s="20">
        <f t="shared" si="17"/>
        <v>48360.876151186647</v>
      </c>
      <c r="AB95" s="20">
        <f t="shared" si="18"/>
        <v>-29524.961747309892</v>
      </c>
      <c r="AC95" s="20" t="e">
        <f>#REF!-#REF!</f>
        <v>#REF!</v>
      </c>
      <c r="AD95" s="20">
        <f t="shared" si="19"/>
        <v>0</v>
      </c>
      <c r="AE95" s="20">
        <f t="shared" si="20"/>
        <v>0</v>
      </c>
      <c r="AF95" s="20" t="e">
        <f t="shared" si="29"/>
        <v>#REF!</v>
      </c>
    </row>
    <row r="96" spans="1:32" x14ac:dyDescent="0.25">
      <c r="A96" s="47" t="s">
        <v>12</v>
      </c>
      <c r="B96" s="45" t="s">
        <v>155</v>
      </c>
      <c r="C96" s="41">
        <v>2197</v>
      </c>
      <c r="D96" s="58" t="s">
        <v>156</v>
      </c>
      <c r="E96" s="13">
        <v>409</v>
      </c>
      <c r="F96" s="14">
        <v>1686776.6292026292</v>
      </c>
      <c r="G96" s="14">
        <f t="shared" si="21"/>
        <v>4124.1482376592403</v>
      </c>
      <c r="H96" s="14">
        <v>53113.830190766603</v>
      </c>
      <c r="I96" s="14">
        <v>0</v>
      </c>
      <c r="J96" s="14">
        <v>0</v>
      </c>
      <c r="K96" s="14"/>
      <c r="L96" s="15"/>
      <c r="M96" s="13">
        <v>403</v>
      </c>
      <c r="N96" s="14">
        <v>1692217.2196716433</v>
      </c>
      <c r="O96" s="14">
        <f t="shared" si="22"/>
        <v>4199.0501728824893</v>
      </c>
      <c r="P96" s="14">
        <v>17044.618714368436</v>
      </c>
      <c r="Q96" s="14">
        <v>0</v>
      </c>
      <c r="R96" s="14">
        <v>0</v>
      </c>
      <c r="S96" s="25">
        <f t="shared" si="23"/>
        <v>0</v>
      </c>
      <c r="T96" s="25">
        <f t="shared" si="24"/>
        <v>5440.5904690141324</v>
      </c>
      <c r="U96" s="52">
        <f t="shared" si="25"/>
        <v>3.2254362402364123E-3</v>
      </c>
      <c r="V96" s="36">
        <f t="shared" si="26"/>
        <v>-6</v>
      </c>
      <c r="W96" s="36">
        <f t="shared" si="27"/>
        <v>74.901935223248984</v>
      </c>
      <c r="X96" s="52">
        <f t="shared" si="28"/>
        <v>1.8161795092448418E-2</v>
      </c>
      <c r="Y96" s="51">
        <v>1.7151881691296778E-2</v>
      </c>
      <c r="AA96" s="20">
        <f t="shared" si="17"/>
        <v>5440.5904690141324</v>
      </c>
      <c r="AB96" s="20">
        <f t="shared" si="18"/>
        <v>-36069.211476398166</v>
      </c>
      <c r="AC96" s="20" t="e">
        <f>#REF!-#REF!</f>
        <v>#REF!</v>
      </c>
      <c r="AD96" s="20">
        <f t="shared" si="19"/>
        <v>0</v>
      </c>
      <c r="AE96" s="20">
        <f t="shared" si="20"/>
        <v>0</v>
      </c>
      <c r="AF96" s="20" t="e">
        <f t="shared" si="29"/>
        <v>#REF!</v>
      </c>
    </row>
    <row r="97" spans="1:32" x14ac:dyDescent="0.25">
      <c r="A97" s="47" t="s">
        <v>12</v>
      </c>
      <c r="B97" s="45"/>
      <c r="C97" s="41">
        <v>5205</v>
      </c>
      <c r="D97" s="43" t="s">
        <v>157</v>
      </c>
      <c r="E97" s="13">
        <v>421</v>
      </c>
      <c r="F97" s="14">
        <v>1473500</v>
      </c>
      <c r="G97" s="14">
        <f t="shared" si="21"/>
        <v>3500</v>
      </c>
      <c r="H97" s="14">
        <v>0</v>
      </c>
      <c r="I97" s="14">
        <v>73046.011343539052</v>
      </c>
      <c r="J97" s="14">
        <v>0</v>
      </c>
      <c r="K97" s="14"/>
      <c r="L97" s="15"/>
      <c r="M97" s="13">
        <v>408</v>
      </c>
      <c r="N97" s="14">
        <v>1530000</v>
      </c>
      <c r="O97" s="14">
        <f t="shared" si="22"/>
        <v>3750</v>
      </c>
      <c r="P97" s="14">
        <v>0</v>
      </c>
      <c r="Q97" s="14">
        <v>114971.49448213648</v>
      </c>
      <c r="R97" s="14">
        <v>0</v>
      </c>
      <c r="S97" s="25">
        <f t="shared" si="23"/>
        <v>0</v>
      </c>
      <c r="T97" s="25">
        <f t="shared" si="24"/>
        <v>56500</v>
      </c>
      <c r="U97" s="52">
        <f t="shared" si="25"/>
        <v>3.8344078724126263E-2</v>
      </c>
      <c r="V97" s="36">
        <f t="shared" si="26"/>
        <v>-13</v>
      </c>
      <c r="W97" s="36">
        <f t="shared" si="27"/>
        <v>250</v>
      </c>
      <c r="X97" s="52">
        <f t="shared" si="28"/>
        <v>7.1428571428571397E-2</v>
      </c>
      <c r="Y97" s="51">
        <v>7.1428571428571397E-2</v>
      </c>
      <c r="AA97" s="20">
        <f t="shared" si="17"/>
        <v>56500</v>
      </c>
      <c r="AB97" s="20">
        <f t="shared" si="18"/>
        <v>0</v>
      </c>
      <c r="AC97" s="20" t="e">
        <f>#REF!-#REF!</f>
        <v>#REF!</v>
      </c>
      <c r="AD97" s="20">
        <f t="shared" si="19"/>
        <v>0</v>
      </c>
      <c r="AE97" s="20">
        <f t="shared" si="20"/>
        <v>41925.483138597425</v>
      </c>
      <c r="AF97" s="20" t="e">
        <f t="shared" si="29"/>
        <v>#REF!</v>
      </c>
    </row>
    <row r="98" spans="1:32" x14ac:dyDescent="0.25">
      <c r="A98" s="47" t="s">
        <v>12</v>
      </c>
      <c r="B98" s="45" t="s">
        <v>158</v>
      </c>
      <c r="C98" s="41">
        <v>2130</v>
      </c>
      <c r="D98" s="58" t="s">
        <v>159</v>
      </c>
      <c r="E98" s="13">
        <v>48</v>
      </c>
      <c r="F98" s="14">
        <v>331714.62733183935</v>
      </c>
      <c r="G98" s="14">
        <f t="shared" si="21"/>
        <v>6910.7214027466534</v>
      </c>
      <c r="H98" s="14">
        <v>61129.439256398939</v>
      </c>
      <c r="I98" s="14">
        <v>0</v>
      </c>
      <c r="J98" s="14">
        <v>0</v>
      </c>
      <c r="K98" s="14"/>
      <c r="L98" s="15"/>
      <c r="M98" s="13">
        <v>56</v>
      </c>
      <c r="N98" s="14">
        <v>372595.30896133604</v>
      </c>
      <c r="O98" s="14">
        <f t="shared" si="22"/>
        <v>6653.4876600238576</v>
      </c>
      <c r="P98" s="14">
        <v>63351.846432231046</v>
      </c>
      <c r="Q98" s="14">
        <v>0</v>
      </c>
      <c r="R98" s="14">
        <v>0</v>
      </c>
      <c r="S98" s="25">
        <f t="shared" si="23"/>
        <v>0</v>
      </c>
      <c r="T98" s="25">
        <f t="shared" si="24"/>
        <v>40880.681629496685</v>
      </c>
      <c r="U98" s="52">
        <f t="shared" si="25"/>
        <v>0.12324051537407965</v>
      </c>
      <c r="V98" s="36">
        <f t="shared" si="26"/>
        <v>8</v>
      </c>
      <c r="W98" s="36">
        <f t="shared" si="27"/>
        <v>-257.2337427227958</v>
      </c>
      <c r="X98" s="52">
        <f t="shared" si="28"/>
        <v>-3.7222415393646013E-2</v>
      </c>
      <c r="Y98" s="51">
        <v>1.2053289242822895E-2</v>
      </c>
      <c r="AA98" s="20">
        <f t="shared" si="17"/>
        <v>40880.681629496685</v>
      </c>
      <c r="AB98" s="20">
        <f t="shared" si="18"/>
        <v>2222.4071758321079</v>
      </c>
      <c r="AC98" s="20" t="e">
        <f>#REF!-#REF!</f>
        <v>#REF!</v>
      </c>
      <c r="AD98" s="20">
        <f t="shared" si="19"/>
        <v>0</v>
      </c>
      <c r="AE98" s="20">
        <f t="shared" si="20"/>
        <v>0</v>
      </c>
      <c r="AF98" s="20" t="e">
        <f t="shared" si="29"/>
        <v>#REF!</v>
      </c>
    </row>
    <row r="99" spans="1:32" x14ac:dyDescent="0.25">
      <c r="A99" s="47" t="s">
        <v>12</v>
      </c>
      <c r="B99" s="45" t="s">
        <v>160</v>
      </c>
      <c r="C99" s="41">
        <v>3353</v>
      </c>
      <c r="D99" s="43" t="s">
        <v>161</v>
      </c>
      <c r="E99" s="13">
        <v>183</v>
      </c>
      <c r="F99" s="14">
        <v>816944.1988524748</v>
      </c>
      <c r="G99" s="14">
        <f t="shared" si="21"/>
        <v>4464.1759500135231</v>
      </c>
      <c r="H99" s="14">
        <v>5194.2403911006404</v>
      </c>
      <c r="I99" s="14">
        <v>0</v>
      </c>
      <c r="J99" s="14">
        <v>0</v>
      </c>
      <c r="K99" s="14"/>
      <c r="L99" s="15"/>
      <c r="M99" s="13">
        <v>181</v>
      </c>
      <c r="N99" s="14">
        <v>835865.93813790893</v>
      </c>
      <c r="O99" s="14">
        <f t="shared" si="22"/>
        <v>4618.0438571155191</v>
      </c>
      <c r="P99" s="14">
        <v>0</v>
      </c>
      <c r="Q99" s="14">
        <v>0</v>
      </c>
      <c r="R99" s="14">
        <v>0</v>
      </c>
      <c r="S99" s="25">
        <f t="shared" si="23"/>
        <v>0</v>
      </c>
      <c r="T99" s="25">
        <f t="shared" si="24"/>
        <v>18921.739285434131</v>
      </c>
      <c r="U99" s="52">
        <f t="shared" si="25"/>
        <v>2.3161605544188557E-2</v>
      </c>
      <c r="V99" s="36">
        <f t="shared" si="26"/>
        <v>-2</v>
      </c>
      <c r="W99" s="36">
        <f t="shared" si="27"/>
        <v>153.86790710199602</v>
      </c>
      <c r="X99" s="52">
        <f t="shared" si="28"/>
        <v>3.4467258644124366E-2</v>
      </c>
      <c r="Y99" s="51">
        <v>3.2919673565884766E-2</v>
      </c>
      <c r="AA99" s="20">
        <f t="shared" si="17"/>
        <v>18921.739285434131</v>
      </c>
      <c r="AB99" s="20">
        <f t="shared" si="18"/>
        <v>-5194.2403911006404</v>
      </c>
      <c r="AC99" s="20" t="e">
        <f>#REF!-#REF!</f>
        <v>#REF!</v>
      </c>
      <c r="AD99" s="20">
        <f t="shared" si="19"/>
        <v>0</v>
      </c>
      <c r="AE99" s="20">
        <f t="shared" si="20"/>
        <v>0</v>
      </c>
      <c r="AF99" s="20" t="e">
        <f t="shared" si="29"/>
        <v>#REF!</v>
      </c>
    </row>
    <row r="100" spans="1:32" x14ac:dyDescent="0.25">
      <c r="A100" s="47" t="s">
        <v>12</v>
      </c>
      <c r="B100" s="45"/>
      <c r="C100" s="41">
        <v>3372</v>
      </c>
      <c r="D100" s="43" t="s">
        <v>162</v>
      </c>
      <c r="E100" s="13">
        <v>211</v>
      </c>
      <c r="F100" s="14">
        <v>952900.33358454017</v>
      </c>
      <c r="G100" s="14">
        <f t="shared" si="21"/>
        <v>4516.1153250452144</v>
      </c>
      <c r="H100" s="14">
        <v>16871.95361233619</v>
      </c>
      <c r="I100" s="14">
        <v>0</v>
      </c>
      <c r="J100" s="14">
        <v>0</v>
      </c>
      <c r="K100" s="14"/>
      <c r="L100" s="15"/>
      <c r="M100" s="13">
        <v>211</v>
      </c>
      <c r="N100" s="14">
        <v>973457.43705728825</v>
      </c>
      <c r="O100" s="14">
        <f t="shared" si="22"/>
        <v>4613.5423557217455</v>
      </c>
      <c r="P100" s="14">
        <v>0</v>
      </c>
      <c r="Q100" s="14">
        <v>0</v>
      </c>
      <c r="R100" s="14">
        <v>0</v>
      </c>
      <c r="S100" s="25">
        <f t="shared" si="23"/>
        <v>0</v>
      </c>
      <c r="T100" s="25">
        <f t="shared" si="24"/>
        <v>20557.103472748073</v>
      </c>
      <c r="U100" s="52">
        <f t="shared" si="25"/>
        <v>2.1573193699511162E-2</v>
      </c>
      <c r="V100" s="36">
        <f t="shared" si="26"/>
        <v>0</v>
      </c>
      <c r="W100" s="36">
        <f t="shared" si="27"/>
        <v>97.427030676531103</v>
      </c>
      <c r="X100" s="52">
        <f t="shared" si="28"/>
        <v>2.1573193699511162E-2</v>
      </c>
      <c r="Y100" s="51">
        <v>2.1573193699556015E-2</v>
      </c>
      <c r="AA100" s="20">
        <f t="shared" si="17"/>
        <v>20557.103472748073</v>
      </c>
      <c r="AB100" s="20">
        <f t="shared" si="18"/>
        <v>-16871.95361233619</v>
      </c>
      <c r="AC100" s="20" t="e">
        <f>#REF!-#REF!</f>
        <v>#REF!</v>
      </c>
      <c r="AD100" s="20">
        <f t="shared" si="19"/>
        <v>0</v>
      </c>
      <c r="AE100" s="20">
        <f t="shared" si="20"/>
        <v>0</v>
      </c>
      <c r="AF100" s="20" t="e">
        <f t="shared" si="29"/>
        <v>#REF!</v>
      </c>
    </row>
    <row r="101" spans="1:32" x14ac:dyDescent="0.25">
      <c r="A101" s="47" t="s">
        <v>12</v>
      </c>
      <c r="B101" s="45"/>
      <c r="C101" s="41">
        <v>3375</v>
      </c>
      <c r="D101" s="58" t="s">
        <v>163</v>
      </c>
      <c r="E101" s="13">
        <v>184</v>
      </c>
      <c r="F101" s="14">
        <v>724138.36210977891</v>
      </c>
      <c r="G101" s="14">
        <f t="shared" si="21"/>
        <v>3935.5345766835812</v>
      </c>
      <c r="H101" s="14">
        <v>44448.734734827769</v>
      </c>
      <c r="I101" s="14">
        <v>0</v>
      </c>
      <c r="J101" s="14">
        <v>0</v>
      </c>
      <c r="K101" s="14"/>
      <c r="L101" s="15"/>
      <c r="M101" s="13">
        <v>181</v>
      </c>
      <c r="N101" s="14">
        <v>725233.20725760213</v>
      </c>
      <c r="O101" s="14">
        <f t="shared" si="22"/>
        <v>4006.8132997657576</v>
      </c>
      <c r="P101" s="14">
        <v>26739.523935047793</v>
      </c>
      <c r="Q101" s="14">
        <v>0</v>
      </c>
      <c r="R101" s="14">
        <v>1240.3932202238491</v>
      </c>
      <c r="S101" s="25">
        <f t="shared" si="23"/>
        <v>1240.3932202238491</v>
      </c>
      <c r="T101" s="25">
        <f t="shared" si="24"/>
        <v>1094.8451478232164</v>
      </c>
      <c r="U101" s="52">
        <f t="shared" si="25"/>
        <v>1.5119281136182217E-3</v>
      </c>
      <c r="V101" s="36">
        <f t="shared" si="26"/>
        <v>-3</v>
      </c>
      <c r="W101" s="36">
        <f t="shared" si="27"/>
        <v>71.278723082176384</v>
      </c>
      <c r="X101" s="52">
        <f t="shared" si="28"/>
        <v>1.8111573330970909E-2</v>
      </c>
      <c r="Y101" s="51">
        <v>1.5492687110973735E-2</v>
      </c>
      <c r="AA101" s="20">
        <f t="shared" si="17"/>
        <v>1094.8451478232164</v>
      </c>
      <c r="AB101" s="20">
        <f t="shared" si="18"/>
        <v>-17709.210799779976</v>
      </c>
      <c r="AC101" s="20" t="e">
        <f>#REF!-#REF!</f>
        <v>#REF!</v>
      </c>
      <c r="AD101" s="20">
        <f t="shared" si="19"/>
        <v>1240.3932202238491</v>
      </c>
      <c r="AE101" s="20">
        <f t="shared" si="20"/>
        <v>0</v>
      </c>
      <c r="AF101" s="20" t="e">
        <f t="shared" si="29"/>
        <v>#REF!</v>
      </c>
    </row>
    <row r="102" spans="1:32" x14ac:dyDescent="0.25">
      <c r="A102" s="47" t="s">
        <v>12</v>
      </c>
      <c r="B102" s="45" t="s">
        <v>164</v>
      </c>
      <c r="C102" s="41">
        <v>2064</v>
      </c>
      <c r="D102" s="58" t="s">
        <v>165</v>
      </c>
      <c r="E102" s="13">
        <v>236</v>
      </c>
      <c r="F102" s="14">
        <v>1174301.3348323063</v>
      </c>
      <c r="G102" s="14">
        <f t="shared" si="21"/>
        <v>4975.8531136962129</v>
      </c>
      <c r="H102" s="14">
        <v>105560.18667287321</v>
      </c>
      <c r="I102" s="14">
        <v>0</v>
      </c>
      <c r="J102" s="14">
        <v>0</v>
      </c>
      <c r="K102" s="14"/>
      <c r="L102" s="15"/>
      <c r="M102" s="13">
        <v>213</v>
      </c>
      <c r="N102" s="14">
        <v>1088608.8935835559</v>
      </c>
      <c r="O102" s="14">
        <f t="shared" si="22"/>
        <v>5110.8398759791362</v>
      </c>
      <c r="P102" s="14">
        <v>71328.746706714039</v>
      </c>
      <c r="Q102" s="14">
        <v>0</v>
      </c>
      <c r="R102" s="14">
        <v>3738.7857695455309</v>
      </c>
      <c r="S102" s="25">
        <f t="shared" si="23"/>
        <v>3738.7857695455309</v>
      </c>
      <c r="T102" s="25">
        <f t="shared" si="24"/>
        <v>-85692.441248750314</v>
      </c>
      <c r="U102" s="52">
        <f t="shared" si="25"/>
        <v>-7.2973127686163708E-2</v>
      </c>
      <c r="V102" s="36">
        <f t="shared" si="26"/>
        <v>-23</v>
      </c>
      <c r="W102" s="36">
        <f t="shared" si="27"/>
        <v>134.98676228292334</v>
      </c>
      <c r="X102" s="52">
        <f t="shared" si="28"/>
        <v>2.7128365568382051E-2</v>
      </c>
      <c r="Y102" s="51">
        <v>1.6607192028866402E-2</v>
      </c>
      <c r="AA102" s="20">
        <f t="shared" ref="AA102:AA133" si="30">N102-F102</f>
        <v>-85692.441248750314</v>
      </c>
      <c r="AB102" s="20">
        <f t="shared" ref="AB102:AB133" si="31">P102-H102</f>
        <v>-34231.439966159174</v>
      </c>
      <c r="AC102" s="20" t="e">
        <f>#REF!-#REF!</f>
        <v>#REF!</v>
      </c>
      <c r="AD102" s="20">
        <f t="shared" ref="AD102:AD133" si="32">R102-J102</f>
        <v>3738.7857695455309</v>
      </c>
      <c r="AE102" s="20">
        <f t="shared" ref="AE102:AE133" si="33">Q102-I102</f>
        <v>0</v>
      </c>
      <c r="AF102" s="20" t="e">
        <f t="shared" si="29"/>
        <v>#REF!</v>
      </c>
    </row>
    <row r="103" spans="1:32" x14ac:dyDescent="0.25">
      <c r="A103" s="47" t="s">
        <v>12</v>
      </c>
      <c r="B103" s="45"/>
      <c r="C103" s="41">
        <v>2132</v>
      </c>
      <c r="D103" s="58" t="s">
        <v>166</v>
      </c>
      <c r="E103" s="13">
        <v>209</v>
      </c>
      <c r="F103" s="14">
        <v>1102767.3067199483</v>
      </c>
      <c r="G103" s="14">
        <f t="shared" si="21"/>
        <v>5276.398596746164</v>
      </c>
      <c r="H103" s="14">
        <v>159395.03394366475</v>
      </c>
      <c r="I103" s="14">
        <v>0</v>
      </c>
      <c r="J103" s="14">
        <v>1219.0599125564395</v>
      </c>
      <c r="K103" s="14"/>
      <c r="L103" s="15"/>
      <c r="M103" s="13">
        <v>194</v>
      </c>
      <c r="N103" s="14">
        <v>1048713.6012620979</v>
      </c>
      <c r="O103" s="14">
        <f t="shared" si="22"/>
        <v>5405.7402126912266</v>
      </c>
      <c r="P103" s="14">
        <v>131271.80040094769</v>
      </c>
      <c r="Q103" s="14">
        <v>0</v>
      </c>
      <c r="R103" s="14">
        <v>0</v>
      </c>
      <c r="S103" s="25">
        <f t="shared" si="23"/>
        <v>-1219.0599125564395</v>
      </c>
      <c r="T103" s="25">
        <f t="shared" si="24"/>
        <v>-54053.705457850359</v>
      </c>
      <c r="U103" s="52">
        <f t="shared" si="25"/>
        <v>-4.9016419990384641E-2</v>
      </c>
      <c r="V103" s="36">
        <f t="shared" si="26"/>
        <v>-15</v>
      </c>
      <c r="W103" s="36">
        <f t="shared" si="27"/>
        <v>129.34161594506259</v>
      </c>
      <c r="X103" s="52">
        <f t="shared" si="28"/>
        <v>2.4513238257781511E-2</v>
      </c>
      <c r="Y103" s="51">
        <v>1.6490896619101747E-2</v>
      </c>
      <c r="AA103" s="20">
        <f t="shared" si="30"/>
        <v>-54053.705457850359</v>
      </c>
      <c r="AB103" s="20">
        <f t="shared" si="31"/>
        <v>-28123.233542717062</v>
      </c>
      <c r="AC103" s="20" t="e">
        <f>#REF!-#REF!</f>
        <v>#REF!</v>
      </c>
      <c r="AD103" s="20">
        <f t="shared" si="32"/>
        <v>-1219.0599125564395</v>
      </c>
      <c r="AE103" s="20">
        <f t="shared" si="33"/>
        <v>0</v>
      </c>
      <c r="AF103" s="20" t="e">
        <f t="shared" si="29"/>
        <v>#REF!</v>
      </c>
    </row>
    <row r="104" spans="1:32" x14ac:dyDescent="0.25">
      <c r="A104" s="47" t="s">
        <v>12</v>
      </c>
      <c r="B104" s="45" t="s">
        <v>167</v>
      </c>
      <c r="C104" s="41">
        <v>3377</v>
      </c>
      <c r="D104" s="58" t="s">
        <v>168</v>
      </c>
      <c r="E104" s="13">
        <v>604</v>
      </c>
      <c r="F104" s="14">
        <v>2604112.8705036929</v>
      </c>
      <c r="G104" s="14">
        <f t="shared" si="21"/>
        <v>4311.4451498405515</v>
      </c>
      <c r="H104" s="14">
        <v>112493.65625960007</v>
      </c>
      <c r="I104" s="14">
        <v>0</v>
      </c>
      <c r="J104" s="14">
        <v>79766.348126598808</v>
      </c>
      <c r="K104" s="14"/>
      <c r="L104" s="15"/>
      <c r="M104" s="13">
        <v>604</v>
      </c>
      <c r="N104" s="14">
        <v>2649923.2505273605</v>
      </c>
      <c r="O104" s="14">
        <f t="shared" si="22"/>
        <v>4387.2901498797355</v>
      </c>
      <c r="P104" s="14">
        <v>94824.82168208668</v>
      </c>
      <c r="Q104" s="14">
        <v>0</v>
      </c>
      <c r="R104" s="14">
        <v>47416.644285844202</v>
      </c>
      <c r="S104" s="25">
        <f t="shared" si="23"/>
        <v>-32349.703840754606</v>
      </c>
      <c r="T104" s="25">
        <f t="shared" si="24"/>
        <v>45810.380023667589</v>
      </c>
      <c r="U104" s="52">
        <f t="shared" si="25"/>
        <v>1.7591549330504552E-2</v>
      </c>
      <c r="V104" s="36">
        <f t="shared" si="26"/>
        <v>0</v>
      </c>
      <c r="W104" s="36">
        <f t="shared" si="27"/>
        <v>75.845000039184015</v>
      </c>
      <c r="X104" s="52">
        <f t="shared" si="28"/>
        <v>1.759154933050433E-2</v>
      </c>
      <c r="Y104" s="51">
        <v>1.7591549330504552E-2</v>
      </c>
      <c r="AA104" s="20">
        <f t="shared" si="30"/>
        <v>45810.380023667589</v>
      </c>
      <c r="AB104" s="20">
        <f t="shared" si="31"/>
        <v>-17668.834577513393</v>
      </c>
      <c r="AC104" s="20" t="e">
        <f>#REF!-#REF!</f>
        <v>#REF!</v>
      </c>
      <c r="AD104" s="20">
        <f t="shared" si="32"/>
        <v>-32349.703840754606</v>
      </c>
      <c r="AE104" s="20">
        <f t="shared" si="33"/>
        <v>0</v>
      </c>
      <c r="AF104" s="20" t="e">
        <f t="shared" si="29"/>
        <v>#REF!</v>
      </c>
    </row>
    <row r="105" spans="1:32" x14ac:dyDescent="0.25">
      <c r="A105" s="47" t="s">
        <v>12</v>
      </c>
      <c r="B105" s="45" t="s">
        <v>169</v>
      </c>
      <c r="C105" s="41">
        <v>2101</v>
      </c>
      <c r="D105" s="58" t="s">
        <v>170</v>
      </c>
      <c r="E105" s="13">
        <v>227</v>
      </c>
      <c r="F105" s="14">
        <v>966614.86725467409</v>
      </c>
      <c r="G105" s="14">
        <f t="shared" si="21"/>
        <v>4258.2152742496655</v>
      </c>
      <c r="H105" s="14">
        <v>41437.91777416307</v>
      </c>
      <c r="I105" s="14">
        <v>0</v>
      </c>
      <c r="J105" s="14">
        <v>0</v>
      </c>
      <c r="K105" s="14"/>
      <c r="L105" s="15"/>
      <c r="M105" s="13">
        <v>261</v>
      </c>
      <c r="N105" s="14">
        <v>1112285.6686909434</v>
      </c>
      <c r="O105" s="14">
        <f t="shared" si="22"/>
        <v>4261.6309145246869</v>
      </c>
      <c r="P105" s="14">
        <v>23020.828071073629</v>
      </c>
      <c r="Q105" s="14">
        <v>0</v>
      </c>
      <c r="R105" s="14">
        <v>0</v>
      </c>
      <c r="S105" s="25">
        <f t="shared" si="23"/>
        <v>0</v>
      </c>
      <c r="T105" s="25">
        <f t="shared" si="24"/>
        <v>145670.80143626931</v>
      </c>
      <c r="U105" s="52">
        <f t="shared" si="25"/>
        <v>0.15070200797758826</v>
      </c>
      <c r="V105" s="36">
        <f t="shared" si="26"/>
        <v>34</v>
      </c>
      <c r="W105" s="36">
        <f t="shared" si="27"/>
        <v>3.4156402750213601</v>
      </c>
      <c r="X105" s="52">
        <f t="shared" si="28"/>
        <v>8.0212954372615997E-4</v>
      </c>
      <c r="Y105" s="51">
        <v>1.6221990055274693E-2</v>
      </c>
      <c r="AA105" s="20">
        <f t="shared" si="30"/>
        <v>145670.80143626931</v>
      </c>
      <c r="AB105" s="20">
        <f t="shared" si="31"/>
        <v>-18417.089703089441</v>
      </c>
      <c r="AC105" s="20" t="e">
        <f>#REF!-#REF!</f>
        <v>#REF!</v>
      </c>
      <c r="AD105" s="20">
        <f t="shared" si="32"/>
        <v>0</v>
      </c>
      <c r="AE105" s="20">
        <f t="shared" si="33"/>
        <v>0</v>
      </c>
      <c r="AF105" s="20" t="e">
        <f t="shared" si="29"/>
        <v>#REF!</v>
      </c>
    </row>
    <row r="106" spans="1:32" x14ac:dyDescent="0.25">
      <c r="A106" s="47" t="s">
        <v>12</v>
      </c>
      <c r="B106" s="45" t="s">
        <v>171</v>
      </c>
      <c r="C106" s="41">
        <v>2086</v>
      </c>
      <c r="D106" s="43" t="s">
        <v>172</v>
      </c>
      <c r="E106" s="13">
        <v>511</v>
      </c>
      <c r="F106" s="14">
        <v>2185681.5207441808</v>
      </c>
      <c r="G106" s="14">
        <f t="shared" si="21"/>
        <v>4277.2632499886122</v>
      </c>
      <c r="H106" s="14">
        <v>8206.9808529084548</v>
      </c>
      <c r="I106" s="14">
        <v>0</v>
      </c>
      <c r="J106" s="14">
        <v>35219.415805897661</v>
      </c>
      <c r="K106" s="14"/>
      <c r="L106" s="15"/>
      <c r="M106" s="13">
        <v>479</v>
      </c>
      <c r="N106" s="14">
        <v>2120502.4364154101</v>
      </c>
      <c r="O106" s="14">
        <f t="shared" si="22"/>
        <v>4426.9361929340503</v>
      </c>
      <c r="P106" s="14">
        <v>0</v>
      </c>
      <c r="Q106" s="14">
        <v>0</v>
      </c>
      <c r="R106" s="14">
        <v>25330.072509608402</v>
      </c>
      <c r="S106" s="25">
        <f t="shared" si="23"/>
        <v>-9889.3432962892584</v>
      </c>
      <c r="T106" s="25">
        <f t="shared" si="24"/>
        <v>-65179.084328770638</v>
      </c>
      <c r="U106" s="52">
        <f t="shared" si="25"/>
        <v>-2.9820943129252653E-2</v>
      </c>
      <c r="V106" s="36">
        <f t="shared" si="26"/>
        <v>-32</v>
      </c>
      <c r="W106" s="36">
        <f t="shared" si="27"/>
        <v>149.67294294543808</v>
      </c>
      <c r="X106" s="52">
        <f t="shared" si="28"/>
        <v>3.4992689062530058E-2</v>
      </c>
      <c r="Y106" s="51">
        <v>3.1495467960039658E-2</v>
      </c>
      <c r="AA106" s="20">
        <f t="shared" si="30"/>
        <v>-65179.084328770638</v>
      </c>
      <c r="AB106" s="20">
        <f t="shared" si="31"/>
        <v>-8206.9808529084548</v>
      </c>
      <c r="AC106" s="20" t="e">
        <f>#REF!-#REF!</f>
        <v>#REF!</v>
      </c>
      <c r="AD106" s="20">
        <f t="shared" si="32"/>
        <v>-9889.3432962892584</v>
      </c>
      <c r="AE106" s="20">
        <f t="shared" si="33"/>
        <v>0</v>
      </c>
      <c r="AF106" s="20" t="e">
        <f t="shared" si="29"/>
        <v>#REF!</v>
      </c>
    </row>
    <row r="107" spans="1:32" x14ac:dyDescent="0.25">
      <c r="A107" s="47" t="s">
        <v>12</v>
      </c>
      <c r="B107" s="45"/>
      <c r="C107" s="41">
        <v>2000</v>
      </c>
      <c r="D107" s="58" t="s">
        <v>173</v>
      </c>
      <c r="E107" s="13">
        <v>397</v>
      </c>
      <c r="F107" s="14">
        <v>1836608.3571718619</v>
      </c>
      <c r="G107" s="14">
        <f t="shared" si="21"/>
        <v>4626.2175243623724</v>
      </c>
      <c r="H107" s="14">
        <v>52797.528949557804</v>
      </c>
      <c r="I107" s="14">
        <v>0</v>
      </c>
      <c r="J107" s="14">
        <v>108231.35542177646</v>
      </c>
      <c r="K107" s="14"/>
      <c r="L107" s="15"/>
      <c r="M107" s="13">
        <v>364</v>
      </c>
      <c r="N107" s="14">
        <v>1722508.2774374851</v>
      </c>
      <c r="O107" s="14">
        <f t="shared" si="22"/>
        <v>4732.1655973557281</v>
      </c>
      <c r="P107" s="14">
        <v>71913.775702254381</v>
      </c>
      <c r="Q107" s="14">
        <v>0</v>
      </c>
      <c r="R107" s="14">
        <v>43781.133489601329</v>
      </c>
      <c r="S107" s="25">
        <f t="shared" si="23"/>
        <v>-64450.221932175133</v>
      </c>
      <c r="T107" s="25">
        <f t="shared" si="24"/>
        <v>-114100.07973437686</v>
      </c>
      <c r="U107" s="52">
        <f t="shared" si="25"/>
        <v>-6.2125427715071568E-2</v>
      </c>
      <c r="V107" s="36">
        <f t="shared" si="26"/>
        <v>-33</v>
      </c>
      <c r="W107" s="36">
        <f t="shared" si="27"/>
        <v>105.94807299335571</v>
      </c>
      <c r="X107" s="52">
        <f t="shared" si="28"/>
        <v>2.2901662629441155E-2</v>
      </c>
      <c r="Y107" s="51">
        <v>1.7253704010776749E-2</v>
      </c>
      <c r="AA107" s="20">
        <f t="shared" si="30"/>
        <v>-114100.07973437686</v>
      </c>
      <c r="AB107" s="20">
        <f t="shared" si="31"/>
        <v>19116.246752696577</v>
      </c>
      <c r="AC107" s="20" t="e">
        <f>#REF!-#REF!</f>
        <v>#REF!</v>
      </c>
      <c r="AD107" s="20">
        <f t="shared" si="32"/>
        <v>-64450.221932175133</v>
      </c>
      <c r="AE107" s="20">
        <f t="shared" si="33"/>
        <v>0</v>
      </c>
      <c r="AF107" s="20" t="e">
        <f t="shared" si="29"/>
        <v>#REF!</v>
      </c>
    </row>
    <row r="108" spans="1:32" x14ac:dyDescent="0.25">
      <c r="A108" s="47" t="s">
        <v>12</v>
      </c>
      <c r="B108" s="45"/>
      <c r="C108" s="41">
        <v>2031</v>
      </c>
      <c r="D108" s="58" t="s">
        <v>174</v>
      </c>
      <c r="E108" s="13">
        <v>204</v>
      </c>
      <c r="F108" s="14">
        <v>1031490.9345269357</v>
      </c>
      <c r="G108" s="14">
        <f t="shared" si="21"/>
        <v>5056.328110426155</v>
      </c>
      <c r="H108" s="14">
        <v>57731.552320100833</v>
      </c>
      <c r="I108" s="14">
        <v>0</v>
      </c>
      <c r="J108" s="14">
        <v>964.91550153135915</v>
      </c>
      <c r="K108" s="14"/>
      <c r="L108" s="15"/>
      <c r="M108" s="13">
        <v>207</v>
      </c>
      <c r="N108" s="14">
        <v>1062099.5822069931</v>
      </c>
      <c r="O108" s="14">
        <f t="shared" si="22"/>
        <v>5130.9158560724309</v>
      </c>
      <c r="P108" s="14">
        <v>37942.226028827135</v>
      </c>
      <c r="Q108" s="14">
        <v>0</v>
      </c>
      <c r="R108" s="14">
        <v>0</v>
      </c>
      <c r="S108" s="25">
        <f t="shared" si="23"/>
        <v>-964.91550153135915</v>
      </c>
      <c r="T108" s="25">
        <f t="shared" si="24"/>
        <v>30608.647680057446</v>
      </c>
      <c r="U108" s="52">
        <f t="shared" si="25"/>
        <v>2.9674180019910068E-2</v>
      </c>
      <c r="V108" s="36">
        <f t="shared" si="26"/>
        <v>3</v>
      </c>
      <c r="W108" s="36">
        <f t="shared" si="27"/>
        <v>74.587745646275835</v>
      </c>
      <c r="X108" s="52">
        <f t="shared" si="28"/>
        <v>1.4751365816722872E-2</v>
      </c>
      <c r="Y108" s="51">
        <v>1.635897693025723E-2</v>
      </c>
      <c r="AA108" s="20">
        <f t="shared" si="30"/>
        <v>30608.647680057446</v>
      </c>
      <c r="AB108" s="20">
        <f t="shared" si="31"/>
        <v>-19789.326291273697</v>
      </c>
      <c r="AC108" s="20" t="e">
        <f>#REF!-#REF!</f>
        <v>#REF!</v>
      </c>
      <c r="AD108" s="20">
        <f t="shared" si="32"/>
        <v>-964.91550153135915</v>
      </c>
      <c r="AE108" s="20">
        <f t="shared" si="33"/>
        <v>0</v>
      </c>
      <c r="AF108" s="20" t="e">
        <f t="shared" si="29"/>
        <v>#REF!</v>
      </c>
    </row>
    <row r="109" spans="1:32" x14ac:dyDescent="0.25">
      <c r="A109" s="47" t="s">
        <v>12</v>
      </c>
      <c r="B109" s="45" t="s">
        <v>175</v>
      </c>
      <c r="C109" s="41">
        <v>3365</v>
      </c>
      <c r="D109" s="43" t="s">
        <v>176</v>
      </c>
      <c r="E109" s="13">
        <v>379</v>
      </c>
      <c r="F109" s="14">
        <v>1545674.1957120779</v>
      </c>
      <c r="G109" s="14">
        <f t="shared" si="21"/>
        <v>4078.2960309025802</v>
      </c>
      <c r="H109" s="14">
        <v>21069.489158100216</v>
      </c>
      <c r="I109" s="14">
        <v>0</v>
      </c>
      <c r="J109" s="14">
        <v>0</v>
      </c>
      <c r="K109" s="14"/>
      <c r="L109" s="15"/>
      <c r="M109" s="13">
        <v>369</v>
      </c>
      <c r="N109" s="14">
        <v>1546662.2531964378</v>
      </c>
      <c r="O109" s="14">
        <f t="shared" si="22"/>
        <v>4191.4966211285582</v>
      </c>
      <c r="P109" s="14">
        <v>0</v>
      </c>
      <c r="Q109" s="14">
        <v>0</v>
      </c>
      <c r="R109" s="14">
        <v>0</v>
      </c>
      <c r="S109" s="25">
        <f t="shared" si="23"/>
        <v>0</v>
      </c>
      <c r="T109" s="25">
        <f t="shared" si="24"/>
        <v>988.0574843599461</v>
      </c>
      <c r="U109" s="52">
        <f t="shared" si="25"/>
        <v>6.3924046031238468E-4</v>
      </c>
      <c r="V109" s="36">
        <f t="shared" si="26"/>
        <v>-10</v>
      </c>
      <c r="W109" s="36">
        <f t="shared" si="27"/>
        <v>113.20059022597798</v>
      </c>
      <c r="X109" s="52">
        <f t="shared" si="28"/>
        <v>2.7756835052732853E-2</v>
      </c>
      <c r="Y109" s="51">
        <v>2.5750741495238483E-2</v>
      </c>
      <c r="AA109" s="20">
        <f t="shared" si="30"/>
        <v>988.0574843599461</v>
      </c>
      <c r="AB109" s="20">
        <f t="shared" si="31"/>
        <v>-21069.489158100216</v>
      </c>
      <c r="AC109" s="20" t="e">
        <f>#REF!-#REF!</f>
        <v>#REF!</v>
      </c>
      <c r="AD109" s="20">
        <f t="shared" si="32"/>
        <v>0</v>
      </c>
      <c r="AE109" s="20">
        <f t="shared" si="33"/>
        <v>0</v>
      </c>
      <c r="AF109" s="20" t="e">
        <f t="shared" si="29"/>
        <v>#REF!</v>
      </c>
    </row>
    <row r="110" spans="1:32" x14ac:dyDescent="0.25">
      <c r="A110" s="47" t="s">
        <v>12</v>
      </c>
      <c r="B110" s="45" t="s">
        <v>177</v>
      </c>
      <c r="C110" s="41">
        <v>5202</v>
      </c>
      <c r="D110" s="58" t="s">
        <v>178</v>
      </c>
      <c r="E110" s="13">
        <v>214</v>
      </c>
      <c r="F110" s="14">
        <v>881408.00096103421</v>
      </c>
      <c r="G110" s="14">
        <f t="shared" si="21"/>
        <v>4118.7289764534307</v>
      </c>
      <c r="H110" s="14">
        <v>52144.708324979991</v>
      </c>
      <c r="I110" s="14">
        <v>0</v>
      </c>
      <c r="J110" s="14">
        <v>0</v>
      </c>
      <c r="K110" s="14"/>
      <c r="L110" s="15"/>
      <c r="M110" s="13">
        <v>210</v>
      </c>
      <c r="N110" s="14">
        <v>880920.56825642346</v>
      </c>
      <c r="O110" s="14">
        <f t="shared" si="22"/>
        <v>4194.8598488401121</v>
      </c>
      <c r="P110" s="14">
        <v>32526.972004475421</v>
      </c>
      <c r="Q110" s="14">
        <v>0</v>
      </c>
      <c r="R110" s="14">
        <v>0</v>
      </c>
      <c r="S110" s="25">
        <f t="shared" si="23"/>
        <v>0</v>
      </c>
      <c r="T110" s="25">
        <f t="shared" si="24"/>
        <v>-487.43270461075008</v>
      </c>
      <c r="U110" s="52">
        <f t="shared" si="25"/>
        <v>-5.5301597453083495E-4</v>
      </c>
      <c r="V110" s="36">
        <f t="shared" si="26"/>
        <v>-4</v>
      </c>
      <c r="W110" s="36">
        <f t="shared" si="27"/>
        <v>76.130872386681403</v>
      </c>
      <c r="X110" s="52">
        <f t="shared" si="28"/>
        <v>1.8484069435478201E-2</v>
      </c>
      <c r="Y110" s="51">
        <v>1.6011438980240156E-2</v>
      </c>
      <c r="AA110" s="20">
        <f t="shared" si="30"/>
        <v>-487.43270461075008</v>
      </c>
      <c r="AB110" s="20">
        <f t="shared" si="31"/>
        <v>-19617.736320504569</v>
      </c>
      <c r="AC110" s="20" t="e">
        <f>#REF!-#REF!</f>
        <v>#REF!</v>
      </c>
      <c r="AD110" s="20">
        <f t="shared" si="32"/>
        <v>0</v>
      </c>
      <c r="AE110" s="20">
        <f t="shared" si="33"/>
        <v>0</v>
      </c>
      <c r="AF110" s="20" t="e">
        <f t="shared" si="29"/>
        <v>#REF!</v>
      </c>
    </row>
    <row r="111" spans="1:32" x14ac:dyDescent="0.25">
      <c r="A111" s="47" t="s">
        <v>12</v>
      </c>
      <c r="B111" s="45"/>
      <c r="C111" s="41">
        <v>2003</v>
      </c>
      <c r="D111" s="58" t="s">
        <v>179</v>
      </c>
      <c r="E111" s="13">
        <v>258</v>
      </c>
      <c r="F111" s="14">
        <v>1342669.2038740588</v>
      </c>
      <c r="G111" s="14">
        <f t="shared" si="21"/>
        <v>5204.1442010622432</v>
      </c>
      <c r="H111" s="14">
        <v>125804.88140637544</v>
      </c>
      <c r="I111" s="14">
        <v>0</v>
      </c>
      <c r="J111" s="14">
        <v>9970.7935158248838</v>
      </c>
      <c r="K111" s="14"/>
      <c r="L111" s="15"/>
      <c r="M111" s="13">
        <v>258</v>
      </c>
      <c r="N111" s="14">
        <v>1365269.0204317416</v>
      </c>
      <c r="O111" s="14">
        <f t="shared" si="22"/>
        <v>5291.740389270316</v>
      </c>
      <c r="P111" s="14">
        <v>108047.40886665182</v>
      </c>
      <c r="Q111" s="14">
        <v>0</v>
      </c>
      <c r="R111" s="14">
        <v>3017.55393197373</v>
      </c>
      <c r="S111" s="25">
        <f t="shared" si="23"/>
        <v>-6953.2395838511538</v>
      </c>
      <c r="T111" s="25">
        <f t="shared" si="24"/>
        <v>22599.816557682818</v>
      </c>
      <c r="U111" s="52">
        <f t="shared" si="25"/>
        <v>1.6832006344134953E-2</v>
      </c>
      <c r="V111" s="36">
        <f t="shared" si="26"/>
        <v>0</v>
      </c>
      <c r="W111" s="36">
        <f t="shared" si="27"/>
        <v>87.596188208072817</v>
      </c>
      <c r="X111" s="52">
        <f t="shared" si="28"/>
        <v>1.6832006344134953E-2</v>
      </c>
      <c r="Y111" s="51">
        <v>1.6832006344134953E-2</v>
      </c>
      <c r="AA111" s="20">
        <f t="shared" si="30"/>
        <v>22599.816557682818</v>
      </c>
      <c r="AB111" s="20">
        <f t="shared" si="31"/>
        <v>-17757.472539723618</v>
      </c>
      <c r="AC111" s="20" t="e">
        <f>#REF!-#REF!</f>
        <v>#REF!</v>
      </c>
      <c r="AD111" s="20">
        <f t="shared" si="32"/>
        <v>-6953.2395838511538</v>
      </c>
      <c r="AE111" s="20">
        <f t="shared" si="33"/>
        <v>0</v>
      </c>
      <c r="AF111" s="20" t="e">
        <f t="shared" si="29"/>
        <v>#REF!</v>
      </c>
    </row>
    <row r="112" spans="1:32" x14ac:dyDescent="0.25">
      <c r="A112" s="47" t="s">
        <v>12</v>
      </c>
      <c r="B112" s="45" t="s">
        <v>180</v>
      </c>
      <c r="C112" s="41">
        <v>2140</v>
      </c>
      <c r="D112" s="43" t="s">
        <v>181</v>
      </c>
      <c r="E112" s="13">
        <v>423</v>
      </c>
      <c r="F112" s="14">
        <v>1548032.3255608685</v>
      </c>
      <c r="G112" s="14">
        <f t="shared" si="21"/>
        <v>3659.650887850753</v>
      </c>
      <c r="H112" s="14">
        <v>67532.325560868485</v>
      </c>
      <c r="I112" s="14">
        <v>3762.9734368334312</v>
      </c>
      <c r="J112" s="14">
        <v>0</v>
      </c>
      <c r="K112" s="14"/>
      <c r="L112" s="15"/>
      <c r="M112" s="13">
        <v>418</v>
      </c>
      <c r="N112" s="14">
        <v>1567500</v>
      </c>
      <c r="O112" s="14">
        <f t="shared" si="22"/>
        <v>3750</v>
      </c>
      <c r="P112" s="14">
        <v>0</v>
      </c>
      <c r="Q112" s="14">
        <v>48502.229534930571</v>
      </c>
      <c r="R112" s="14">
        <v>0</v>
      </c>
      <c r="S112" s="25">
        <f t="shared" si="23"/>
        <v>0</v>
      </c>
      <c r="T112" s="25">
        <f t="shared" si="24"/>
        <v>19467.674439131515</v>
      </c>
      <c r="U112" s="52">
        <f t="shared" si="25"/>
        <v>1.2575754470810718E-2</v>
      </c>
      <c r="V112" s="36">
        <f t="shared" si="26"/>
        <v>-5</v>
      </c>
      <c r="W112" s="36">
        <f t="shared" si="27"/>
        <v>90.349112149247048</v>
      </c>
      <c r="X112" s="52">
        <f t="shared" si="28"/>
        <v>2.4687904643906577E-2</v>
      </c>
      <c r="Y112" s="51">
        <v>2.4687904643906577E-2</v>
      </c>
      <c r="AA112" s="20">
        <f t="shared" si="30"/>
        <v>19467.674439131515</v>
      </c>
      <c r="AB112" s="20">
        <f t="shared" si="31"/>
        <v>-67532.325560868485</v>
      </c>
      <c r="AC112" s="20" t="e">
        <f>#REF!-#REF!</f>
        <v>#REF!</v>
      </c>
      <c r="AD112" s="20">
        <f t="shared" si="32"/>
        <v>0</v>
      </c>
      <c r="AE112" s="20">
        <f t="shared" si="33"/>
        <v>44739.256098097139</v>
      </c>
      <c r="AF112" s="20" t="e">
        <f t="shared" si="29"/>
        <v>#REF!</v>
      </c>
    </row>
    <row r="113" spans="1:32" x14ac:dyDescent="0.25">
      <c r="A113" s="47" t="s">
        <v>12</v>
      </c>
      <c r="B113" s="45" t="s">
        <v>182</v>
      </c>
      <c r="C113" s="41">
        <v>2174</v>
      </c>
      <c r="D113" s="43" t="s">
        <v>183</v>
      </c>
      <c r="E113" s="13">
        <v>404</v>
      </c>
      <c r="F113" s="14">
        <v>1432269.3104830943</v>
      </c>
      <c r="G113" s="14">
        <f t="shared" si="21"/>
        <v>3545.2210655522135</v>
      </c>
      <c r="H113" s="14">
        <v>18269.310483094305</v>
      </c>
      <c r="I113" s="14">
        <v>54309.531181918617</v>
      </c>
      <c r="J113" s="14">
        <v>0</v>
      </c>
      <c r="K113" s="14"/>
      <c r="L113" s="15"/>
      <c r="M113" s="13">
        <v>405</v>
      </c>
      <c r="N113" s="14">
        <v>1518750</v>
      </c>
      <c r="O113" s="14">
        <f t="shared" si="22"/>
        <v>3750</v>
      </c>
      <c r="P113" s="14">
        <v>0</v>
      </c>
      <c r="Q113" s="14">
        <v>101316.69135780583</v>
      </c>
      <c r="R113" s="14">
        <v>0</v>
      </c>
      <c r="S113" s="25">
        <f t="shared" si="23"/>
        <v>0</v>
      </c>
      <c r="T113" s="25">
        <f t="shared" si="24"/>
        <v>86480.689516905695</v>
      </c>
      <c r="U113" s="52">
        <f t="shared" si="25"/>
        <v>6.0380187499609494E-2</v>
      </c>
      <c r="V113" s="36">
        <f t="shared" si="26"/>
        <v>1</v>
      </c>
      <c r="W113" s="36">
        <f t="shared" si="27"/>
        <v>204.77893444778647</v>
      </c>
      <c r="X113" s="52">
        <f t="shared" si="28"/>
        <v>5.7761964814425415E-2</v>
      </c>
      <c r="Y113" s="51">
        <v>5.7761964814425415E-2</v>
      </c>
      <c r="AA113" s="20">
        <f t="shared" si="30"/>
        <v>86480.689516905695</v>
      </c>
      <c r="AB113" s="20">
        <f t="shared" si="31"/>
        <v>-18269.310483094305</v>
      </c>
      <c r="AC113" s="20" t="e">
        <f>#REF!-#REF!</f>
        <v>#REF!</v>
      </c>
      <c r="AD113" s="20">
        <f t="shared" si="32"/>
        <v>0</v>
      </c>
      <c r="AE113" s="20">
        <f t="shared" si="33"/>
        <v>47007.160175887213</v>
      </c>
      <c r="AF113" s="20" t="e">
        <f t="shared" si="29"/>
        <v>#REF!</v>
      </c>
    </row>
    <row r="114" spans="1:32" x14ac:dyDescent="0.25">
      <c r="A114" s="47" t="s">
        <v>12</v>
      </c>
      <c r="B114" s="45" t="s">
        <v>184</v>
      </c>
      <c r="C114" s="41">
        <v>2055</v>
      </c>
      <c r="D114" s="58" t="s">
        <v>185</v>
      </c>
      <c r="E114" s="13">
        <v>306</v>
      </c>
      <c r="F114" s="14">
        <v>1238733.714301703</v>
      </c>
      <c r="G114" s="14">
        <f t="shared" si="21"/>
        <v>4048.1493931428204</v>
      </c>
      <c r="H114" s="14">
        <v>46748.74988464592</v>
      </c>
      <c r="I114" s="14">
        <v>0</v>
      </c>
      <c r="J114" s="14">
        <v>0</v>
      </c>
      <c r="K114" s="14"/>
      <c r="L114" s="15"/>
      <c r="M114" s="13">
        <v>298</v>
      </c>
      <c r="N114" s="14">
        <v>1229486.4037636397</v>
      </c>
      <c r="O114" s="14">
        <f t="shared" si="22"/>
        <v>4125.7933012202675</v>
      </c>
      <c r="P114" s="14">
        <v>19490.909493749496</v>
      </c>
      <c r="Q114" s="14">
        <v>0</v>
      </c>
      <c r="R114" s="14">
        <v>0</v>
      </c>
      <c r="S114" s="25">
        <f t="shared" si="23"/>
        <v>0</v>
      </c>
      <c r="T114" s="25">
        <f t="shared" si="24"/>
        <v>-9247.3105380632915</v>
      </c>
      <c r="U114" s="52">
        <f t="shared" si="25"/>
        <v>-7.465131877254283E-3</v>
      </c>
      <c r="V114" s="36">
        <f t="shared" si="26"/>
        <v>-8</v>
      </c>
      <c r="W114" s="36">
        <f t="shared" si="27"/>
        <v>77.643908077447122</v>
      </c>
      <c r="X114" s="52">
        <f t="shared" si="28"/>
        <v>1.9180099481745483E-2</v>
      </c>
      <c r="Y114" s="51">
        <v>1.6700444422159899E-2</v>
      </c>
      <c r="AA114" s="20">
        <f t="shared" si="30"/>
        <v>-9247.3105380632915</v>
      </c>
      <c r="AB114" s="20">
        <f t="shared" si="31"/>
        <v>-27257.840390896425</v>
      </c>
      <c r="AC114" s="20" t="e">
        <f>#REF!-#REF!</f>
        <v>#REF!</v>
      </c>
      <c r="AD114" s="20">
        <f t="shared" si="32"/>
        <v>0</v>
      </c>
      <c r="AE114" s="20">
        <f t="shared" si="33"/>
        <v>0</v>
      </c>
      <c r="AF114" s="20" t="e">
        <f t="shared" si="29"/>
        <v>#REF!</v>
      </c>
    </row>
    <row r="115" spans="1:32" x14ac:dyDescent="0.25">
      <c r="A115" s="47" t="s">
        <v>12</v>
      </c>
      <c r="B115" s="45"/>
      <c r="C115" s="41">
        <v>2178</v>
      </c>
      <c r="D115" s="43" t="s">
        <v>186</v>
      </c>
      <c r="E115" s="13">
        <v>409</v>
      </c>
      <c r="F115" s="14">
        <v>1448121.9771433794</v>
      </c>
      <c r="G115" s="14">
        <f t="shared" si="21"/>
        <v>3540.6405309129082</v>
      </c>
      <c r="H115" s="14">
        <v>14576.233524189098</v>
      </c>
      <c r="I115" s="14">
        <v>0</v>
      </c>
      <c r="J115" s="14">
        <v>0</v>
      </c>
      <c r="K115" s="14"/>
      <c r="L115" s="15"/>
      <c r="M115" s="13">
        <v>413</v>
      </c>
      <c r="N115" s="14">
        <v>1548750</v>
      </c>
      <c r="O115" s="14">
        <f t="shared" si="22"/>
        <v>3750</v>
      </c>
      <c r="P115" s="14">
        <v>0</v>
      </c>
      <c r="Q115" s="14">
        <v>44239.319303332326</v>
      </c>
      <c r="R115" s="14">
        <v>0</v>
      </c>
      <c r="S115" s="25">
        <f t="shared" si="23"/>
        <v>0</v>
      </c>
      <c r="T115" s="25">
        <f t="shared" si="24"/>
        <v>100628.02285662061</v>
      </c>
      <c r="U115" s="52">
        <f t="shared" si="25"/>
        <v>6.9488637314325752E-2</v>
      </c>
      <c r="V115" s="36">
        <f t="shared" si="26"/>
        <v>4</v>
      </c>
      <c r="W115" s="36">
        <f t="shared" si="27"/>
        <v>209.35946908709184</v>
      </c>
      <c r="X115" s="52">
        <f t="shared" si="28"/>
        <v>5.9130393853654262E-2</v>
      </c>
      <c r="Y115" s="51">
        <v>5.9130393853654262E-2</v>
      </c>
      <c r="AA115" s="20">
        <f t="shared" si="30"/>
        <v>100628.02285662061</v>
      </c>
      <c r="AB115" s="20">
        <f t="shared" si="31"/>
        <v>-14576.233524189098</v>
      </c>
      <c r="AC115" s="20" t="e">
        <f>#REF!-#REF!</f>
        <v>#REF!</v>
      </c>
      <c r="AD115" s="20">
        <f t="shared" si="32"/>
        <v>0</v>
      </c>
      <c r="AE115" s="20">
        <f t="shared" si="33"/>
        <v>44239.319303332326</v>
      </c>
      <c r="AF115" s="20" t="e">
        <f t="shared" si="29"/>
        <v>#REF!</v>
      </c>
    </row>
    <row r="116" spans="1:32" x14ac:dyDescent="0.25">
      <c r="A116" s="47" t="s">
        <v>12</v>
      </c>
      <c r="B116" s="45" t="s">
        <v>187</v>
      </c>
      <c r="C116" s="41">
        <v>3366</v>
      </c>
      <c r="D116" s="58" t="s">
        <v>188</v>
      </c>
      <c r="E116" s="13">
        <v>206</v>
      </c>
      <c r="F116" s="14">
        <v>887593.39638641733</v>
      </c>
      <c r="G116" s="14">
        <f t="shared" si="21"/>
        <v>4308.7058077010552</v>
      </c>
      <c r="H116" s="14">
        <v>43220.353555653943</v>
      </c>
      <c r="I116" s="14">
        <v>0</v>
      </c>
      <c r="J116" s="14">
        <v>0</v>
      </c>
      <c r="K116" s="14"/>
      <c r="L116" s="15"/>
      <c r="M116" s="13">
        <v>193</v>
      </c>
      <c r="N116" s="14">
        <v>852129.43127505423</v>
      </c>
      <c r="O116" s="14">
        <f t="shared" si="22"/>
        <v>4415.1784003888824</v>
      </c>
      <c r="P116" s="14">
        <v>22300.513240925735</v>
      </c>
      <c r="Q116" s="14">
        <v>0</v>
      </c>
      <c r="R116" s="14">
        <v>0</v>
      </c>
      <c r="S116" s="25">
        <f t="shared" si="23"/>
        <v>0</v>
      </c>
      <c r="T116" s="25">
        <f t="shared" si="24"/>
        <v>-35463.965111363097</v>
      </c>
      <c r="U116" s="52">
        <f t="shared" si="25"/>
        <v>-3.9955192609301138E-2</v>
      </c>
      <c r="V116" s="36">
        <f t="shared" si="26"/>
        <v>-13</v>
      </c>
      <c r="W116" s="36">
        <f t="shared" si="27"/>
        <v>106.47259268782727</v>
      </c>
      <c r="X116" s="52">
        <f t="shared" si="28"/>
        <v>2.4711037940331471E-2</v>
      </c>
      <c r="Y116" s="51">
        <v>1.6028084208184579E-2</v>
      </c>
      <c r="AA116" s="20">
        <f t="shared" si="30"/>
        <v>-35463.965111363097</v>
      </c>
      <c r="AB116" s="20">
        <f t="shared" si="31"/>
        <v>-20919.840314728208</v>
      </c>
      <c r="AC116" s="20" t="e">
        <f>#REF!-#REF!</f>
        <v>#REF!</v>
      </c>
      <c r="AD116" s="20">
        <f t="shared" si="32"/>
        <v>0</v>
      </c>
      <c r="AE116" s="20">
        <f t="shared" si="33"/>
        <v>0</v>
      </c>
      <c r="AF116" s="20" t="e">
        <f t="shared" si="29"/>
        <v>#REF!</v>
      </c>
    </row>
    <row r="117" spans="1:32" x14ac:dyDescent="0.25">
      <c r="A117" s="47" t="s">
        <v>12</v>
      </c>
      <c r="B117" s="45"/>
      <c r="C117" s="41">
        <v>2077</v>
      </c>
      <c r="D117" s="58" t="s">
        <v>189</v>
      </c>
      <c r="E117" s="13">
        <v>187</v>
      </c>
      <c r="F117" s="14">
        <v>916905.19865820918</v>
      </c>
      <c r="G117" s="14">
        <f t="shared" si="21"/>
        <v>4903.2363564610114</v>
      </c>
      <c r="H117" s="14">
        <v>83565.746481626062</v>
      </c>
      <c r="I117" s="14">
        <v>0</v>
      </c>
      <c r="J117" s="14">
        <v>0</v>
      </c>
      <c r="K117" s="14"/>
      <c r="L117" s="15"/>
      <c r="M117" s="13">
        <v>187</v>
      </c>
      <c r="N117" s="14">
        <v>931670.95751992019</v>
      </c>
      <c r="O117" s="14">
        <f t="shared" si="22"/>
        <v>4982.1976337963642</v>
      </c>
      <c r="P117" s="14">
        <v>65706.009310452966</v>
      </c>
      <c r="Q117" s="14">
        <v>0</v>
      </c>
      <c r="R117" s="14">
        <v>0</v>
      </c>
      <c r="S117" s="25">
        <f t="shared" si="23"/>
        <v>0</v>
      </c>
      <c r="T117" s="25">
        <f t="shared" si="24"/>
        <v>14765.758861711016</v>
      </c>
      <c r="U117" s="52">
        <f t="shared" si="25"/>
        <v>1.6103910069785954E-2</v>
      </c>
      <c r="V117" s="36">
        <f t="shared" si="26"/>
        <v>0</v>
      </c>
      <c r="W117" s="36">
        <f t="shared" si="27"/>
        <v>78.961277335352861</v>
      </c>
      <c r="X117" s="52">
        <f t="shared" si="28"/>
        <v>1.6103910069785954E-2</v>
      </c>
      <c r="Y117" s="51">
        <v>1.6103910069785954E-2</v>
      </c>
      <c r="AA117" s="20">
        <f t="shared" si="30"/>
        <v>14765.758861711016</v>
      </c>
      <c r="AB117" s="20">
        <f t="shared" si="31"/>
        <v>-17859.737171173096</v>
      </c>
      <c r="AC117" s="20" t="e">
        <f>#REF!-#REF!</f>
        <v>#REF!</v>
      </c>
      <c r="AD117" s="20">
        <f t="shared" si="32"/>
        <v>0</v>
      </c>
      <c r="AE117" s="20">
        <f t="shared" si="33"/>
        <v>0</v>
      </c>
      <c r="AF117" s="20" t="e">
        <f t="shared" si="29"/>
        <v>#REF!</v>
      </c>
    </row>
    <row r="118" spans="1:32" x14ac:dyDescent="0.25">
      <c r="A118" s="47" t="s">
        <v>12</v>
      </c>
      <c r="B118" s="45" t="s">
        <v>190</v>
      </c>
      <c r="C118" s="41">
        <v>2146</v>
      </c>
      <c r="D118" s="43" t="s">
        <v>191</v>
      </c>
      <c r="E118" s="13">
        <v>571</v>
      </c>
      <c r="F118" s="14">
        <v>2073753.5224389355</v>
      </c>
      <c r="G118" s="14">
        <f t="shared" si="21"/>
        <v>3631.7925086496243</v>
      </c>
      <c r="H118" s="14">
        <v>75253.522438932443</v>
      </c>
      <c r="I118" s="14">
        <v>41032.756329305521</v>
      </c>
      <c r="J118" s="14">
        <v>0</v>
      </c>
      <c r="K118" s="14"/>
      <c r="L118" s="15"/>
      <c r="M118" s="13">
        <v>588</v>
      </c>
      <c r="N118" s="14">
        <v>2204999.9999999995</v>
      </c>
      <c r="O118" s="14">
        <f t="shared" si="22"/>
        <v>3749.9999999999991</v>
      </c>
      <c r="P118" s="14">
        <v>0</v>
      </c>
      <c r="Q118" s="14">
        <v>159241.45251137868</v>
      </c>
      <c r="R118" s="14">
        <v>0</v>
      </c>
      <c r="S118" s="25">
        <f t="shared" si="23"/>
        <v>0</v>
      </c>
      <c r="T118" s="25">
        <f t="shared" si="24"/>
        <v>131246.47756106406</v>
      </c>
      <c r="U118" s="52">
        <f t="shared" si="25"/>
        <v>6.3289333154070038E-2</v>
      </c>
      <c r="V118" s="36">
        <f t="shared" si="26"/>
        <v>17</v>
      </c>
      <c r="W118" s="36">
        <f t="shared" si="27"/>
        <v>118.20749135037477</v>
      </c>
      <c r="X118" s="52">
        <f t="shared" si="28"/>
        <v>3.2547974882608743E-2</v>
      </c>
      <c r="Y118" s="51">
        <v>3.2547974882608965E-2</v>
      </c>
      <c r="AA118" s="20">
        <f t="shared" si="30"/>
        <v>131246.47756106406</v>
      </c>
      <c r="AB118" s="20">
        <f t="shared" si="31"/>
        <v>-75253.522438932443</v>
      </c>
      <c r="AC118" s="20" t="e">
        <f>#REF!-#REF!</f>
        <v>#REF!</v>
      </c>
      <c r="AD118" s="20">
        <f t="shared" si="32"/>
        <v>0</v>
      </c>
      <c r="AE118" s="20">
        <f t="shared" si="33"/>
        <v>118208.69618207315</v>
      </c>
      <c r="AF118" s="20" t="e">
        <f t="shared" si="29"/>
        <v>#REF!</v>
      </c>
    </row>
    <row r="119" spans="1:32" x14ac:dyDescent="0.25">
      <c r="A119" s="47" t="s">
        <v>12</v>
      </c>
      <c r="B119" s="45"/>
      <c r="C119" s="41">
        <v>2023</v>
      </c>
      <c r="D119" s="43" t="s">
        <v>192</v>
      </c>
      <c r="E119" s="13">
        <v>366</v>
      </c>
      <c r="F119" s="14">
        <v>1748361.0301054502</v>
      </c>
      <c r="G119" s="14">
        <f t="shared" si="21"/>
        <v>4776.9427052061483</v>
      </c>
      <c r="H119" s="14">
        <v>0</v>
      </c>
      <c r="I119" s="14">
        <v>0</v>
      </c>
      <c r="J119" s="14">
        <v>76228.324620983491</v>
      </c>
      <c r="K119" s="14"/>
      <c r="L119" s="15"/>
      <c r="M119" s="13">
        <v>344</v>
      </c>
      <c r="N119" s="14">
        <v>1688512.7124773413</v>
      </c>
      <c r="O119" s="14">
        <f t="shared" si="22"/>
        <v>4908.467187434132</v>
      </c>
      <c r="P119" s="14">
        <v>0</v>
      </c>
      <c r="Q119" s="14">
        <v>0</v>
      </c>
      <c r="R119" s="14">
        <v>47960.632698390611</v>
      </c>
      <c r="S119" s="25">
        <f t="shared" si="23"/>
        <v>-28267.69192259288</v>
      </c>
      <c r="T119" s="25">
        <f t="shared" si="24"/>
        <v>-59848.317628108896</v>
      </c>
      <c r="U119" s="52">
        <f t="shared" si="25"/>
        <v>-3.4231097924036447E-2</v>
      </c>
      <c r="V119" s="36">
        <f t="shared" si="26"/>
        <v>-22</v>
      </c>
      <c r="W119" s="36">
        <f t="shared" si="27"/>
        <v>131.52448222798375</v>
      </c>
      <c r="X119" s="52">
        <f t="shared" si="28"/>
        <v>2.7533192325007727E-2</v>
      </c>
      <c r="Y119" s="51">
        <v>2.3347872735480557E-2</v>
      </c>
      <c r="AA119" s="20">
        <f t="shared" si="30"/>
        <v>-59848.317628108896</v>
      </c>
      <c r="AB119" s="20">
        <f t="shared" si="31"/>
        <v>0</v>
      </c>
      <c r="AC119" s="20" t="e">
        <f>#REF!-#REF!</f>
        <v>#REF!</v>
      </c>
      <c r="AD119" s="20">
        <f t="shared" si="32"/>
        <v>-28267.69192259288</v>
      </c>
      <c r="AE119" s="20">
        <f t="shared" si="33"/>
        <v>0</v>
      </c>
      <c r="AF119" s="20" t="e">
        <f t="shared" si="29"/>
        <v>#REF!</v>
      </c>
    </row>
    <row r="120" spans="1:32" x14ac:dyDescent="0.25">
      <c r="A120" s="47" t="s">
        <v>12</v>
      </c>
      <c r="B120" s="45"/>
      <c r="C120" s="41">
        <v>3369</v>
      </c>
      <c r="D120" s="43" t="s">
        <v>193</v>
      </c>
      <c r="E120" s="13">
        <v>214</v>
      </c>
      <c r="F120" s="14">
        <v>911426.41203324078</v>
      </c>
      <c r="G120" s="14">
        <f t="shared" si="21"/>
        <v>4259.0019253889759</v>
      </c>
      <c r="H120" s="14">
        <v>738.92132852133363</v>
      </c>
      <c r="I120" s="14">
        <v>0</v>
      </c>
      <c r="J120" s="14">
        <v>0</v>
      </c>
      <c r="K120" s="14"/>
      <c r="L120" s="15"/>
      <c r="M120" s="13">
        <v>209</v>
      </c>
      <c r="N120" s="14">
        <v>927732.5966879992</v>
      </c>
      <c r="O120" s="14">
        <f t="shared" si="22"/>
        <v>4438.911945875594</v>
      </c>
      <c r="P120" s="14">
        <v>0</v>
      </c>
      <c r="Q120" s="14">
        <v>0</v>
      </c>
      <c r="R120" s="14">
        <v>0</v>
      </c>
      <c r="S120" s="25">
        <f t="shared" si="23"/>
        <v>0</v>
      </c>
      <c r="T120" s="25">
        <f t="shared" si="24"/>
        <v>16306.184654758428</v>
      </c>
      <c r="U120" s="52">
        <f t="shared" si="25"/>
        <v>1.789084059829027E-2</v>
      </c>
      <c r="V120" s="36">
        <f t="shared" si="26"/>
        <v>-5</v>
      </c>
      <c r="W120" s="36">
        <f t="shared" si="27"/>
        <v>179.91002048661812</v>
      </c>
      <c r="X120" s="52">
        <f t="shared" si="28"/>
        <v>4.2242296114995748E-2</v>
      </c>
      <c r="Y120" s="51">
        <v>3.9239003733069433E-2</v>
      </c>
      <c r="AA120" s="20">
        <f t="shared" si="30"/>
        <v>16306.184654758428</v>
      </c>
      <c r="AB120" s="20">
        <f t="shared" si="31"/>
        <v>-738.92132852133363</v>
      </c>
      <c r="AC120" s="20" t="e">
        <f>#REF!-#REF!</f>
        <v>#REF!</v>
      </c>
      <c r="AD120" s="20">
        <f t="shared" si="32"/>
        <v>0</v>
      </c>
      <c r="AE120" s="20">
        <f t="shared" si="33"/>
        <v>0</v>
      </c>
      <c r="AF120" s="20" t="e">
        <f t="shared" si="29"/>
        <v>#REF!</v>
      </c>
    </row>
    <row r="121" spans="1:32" x14ac:dyDescent="0.25">
      <c r="A121" s="47" t="s">
        <v>12</v>
      </c>
      <c r="B121" s="45" t="s">
        <v>194</v>
      </c>
      <c r="C121" s="41">
        <v>3333</v>
      </c>
      <c r="D121" s="58" t="s">
        <v>195</v>
      </c>
      <c r="E121" s="13">
        <v>207</v>
      </c>
      <c r="F121" s="14">
        <v>877937.318877624</v>
      </c>
      <c r="G121" s="14">
        <f t="shared" si="21"/>
        <v>4241.2430863653335</v>
      </c>
      <c r="H121" s="14">
        <v>40005.488909736276</v>
      </c>
      <c r="I121" s="14">
        <v>0</v>
      </c>
      <c r="J121" s="14">
        <v>0</v>
      </c>
      <c r="K121" s="14"/>
      <c r="L121" s="15"/>
      <c r="M121" s="13">
        <v>213</v>
      </c>
      <c r="N121" s="14">
        <v>914524.26483112213</v>
      </c>
      <c r="O121" s="14">
        <f t="shared" si="22"/>
        <v>4293.5411494418877</v>
      </c>
      <c r="P121" s="14">
        <v>21288.564921421115</v>
      </c>
      <c r="Q121" s="14">
        <v>0</v>
      </c>
      <c r="R121" s="14">
        <v>0</v>
      </c>
      <c r="S121" s="25">
        <f t="shared" si="23"/>
        <v>0</v>
      </c>
      <c r="T121" s="25">
        <f t="shared" si="24"/>
        <v>36586.945953498129</v>
      </c>
      <c r="U121" s="52">
        <f t="shared" si="25"/>
        <v>4.1673756391027661E-2</v>
      </c>
      <c r="V121" s="36">
        <f t="shared" si="26"/>
        <v>6</v>
      </c>
      <c r="W121" s="36">
        <f t="shared" si="27"/>
        <v>52.298063076554172</v>
      </c>
      <c r="X121" s="52">
        <f t="shared" si="28"/>
        <v>1.2330833675787467E-2</v>
      </c>
      <c r="Y121" s="51">
        <v>1.6001996465657031E-2</v>
      </c>
      <c r="AA121" s="20">
        <f t="shared" si="30"/>
        <v>36586.945953498129</v>
      </c>
      <c r="AB121" s="20">
        <f t="shared" si="31"/>
        <v>-18716.92398831516</v>
      </c>
      <c r="AC121" s="20" t="e">
        <f>#REF!-#REF!</f>
        <v>#REF!</v>
      </c>
      <c r="AD121" s="20">
        <f t="shared" si="32"/>
        <v>0</v>
      </c>
      <c r="AE121" s="20">
        <f t="shared" si="33"/>
        <v>0</v>
      </c>
      <c r="AF121" s="20" t="e">
        <f t="shared" si="29"/>
        <v>#REF!</v>
      </c>
    </row>
    <row r="122" spans="1:32" x14ac:dyDescent="0.25">
      <c r="A122" s="47" t="s">
        <v>12</v>
      </c>
      <c r="B122" s="45" t="s">
        <v>196</v>
      </c>
      <c r="C122" s="41">
        <v>3373</v>
      </c>
      <c r="D122" s="58" t="s">
        <v>197</v>
      </c>
      <c r="E122" s="13">
        <v>129</v>
      </c>
      <c r="F122" s="14">
        <v>616491.18395517825</v>
      </c>
      <c r="G122" s="14">
        <f t="shared" si="21"/>
        <v>4779.0014260091339</v>
      </c>
      <c r="H122" s="14">
        <v>52131.38875498384</v>
      </c>
      <c r="I122" s="14">
        <v>0</v>
      </c>
      <c r="J122" s="14">
        <v>1769.0117528076935</v>
      </c>
      <c r="K122" s="14"/>
      <c r="L122" s="15"/>
      <c r="M122" s="13">
        <v>127</v>
      </c>
      <c r="N122" s="14">
        <v>617802.02229602239</v>
      </c>
      <c r="O122" s="14">
        <f t="shared" si="22"/>
        <v>4864.5828527245858</v>
      </c>
      <c r="P122" s="14">
        <v>36901.227774998581</v>
      </c>
      <c r="Q122" s="14">
        <v>0</v>
      </c>
      <c r="R122" s="14">
        <v>3034.4295104415778</v>
      </c>
      <c r="S122" s="25">
        <f t="shared" si="23"/>
        <v>1265.4177576338843</v>
      </c>
      <c r="T122" s="25">
        <f t="shared" si="24"/>
        <v>1310.8383408441441</v>
      </c>
      <c r="U122" s="52">
        <f t="shared" si="25"/>
        <v>2.1262888666699897E-3</v>
      </c>
      <c r="V122" s="36">
        <f t="shared" si="26"/>
        <v>-2</v>
      </c>
      <c r="W122" s="36">
        <f t="shared" si="27"/>
        <v>85.581426715451926</v>
      </c>
      <c r="X122" s="52">
        <f t="shared" si="28"/>
        <v>1.7907805226775153E-2</v>
      </c>
      <c r="Y122" s="51">
        <v>1.4985033414276483E-2</v>
      </c>
      <c r="AA122" s="20">
        <f t="shared" si="30"/>
        <v>1310.8383408441441</v>
      </c>
      <c r="AB122" s="20">
        <f t="shared" si="31"/>
        <v>-15230.160979985259</v>
      </c>
      <c r="AC122" s="20" t="e">
        <f>#REF!-#REF!</f>
        <v>#REF!</v>
      </c>
      <c r="AD122" s="20">
        <f t="shared" si="32"/>
        <v>1265.4177576338843</v>
      </c>
      <c r="AE122" s="20">
        <f t="shared" si="33"/>
        <v>0</v>
      </c>
      <c r="AF122" s="20" t="e">
        <f t="shared" si="29"/>
        <v>#REF!</v>
      </c>
    </row>
    <row r="123" spans="1:32" x14ac:dyDescent="0.25">
      <c r="A123" s="47" t="s">
        <v>12</v>
      </c>
      <c r="B123" s="45" t="s">
        <v>198</v>
      </c>
      <c r="C123" s="41">
        <v>3334</v>
      </c>
      <c r="D123" s="58" t="s">
        <v>199</v>
      </c>
      <c r="E123" s="13">
        <v>211</v>
      </c>
      <c r="F123" s="14">
        <v>994833.9767484949</v>
      </c>
      <c r="G123" s="14">
        <f t="shared" si="21"/>
        <v>4714.8529703720142</v>
      </c>
      <c r="H123" s="14">
        <v>36491.160982761066</v>
      </c>
      <c r="I123" s="14">
        <v>0</v>
      </c>
      <c r="J123" s="14">
        <v>17529.29827782121</v>
      </c>
      <c r="K123" s="14"/>
      <c r="L123" s="15"/>
      <c r="M123" s="13">
        <v>213</v>
      </c>
      <c r="N123" s="14">
        <v>1019532.3485500726</v>
      </c>
      <c r="O123" s="14">
        <f t="shared" si="22"/>
        <v>4786.5368476529229</v>
      </c>
      <c r="P123" s="14">
        <v>21758.284627453657</v>
      </c>
      <c r="Q123" s="14">
        <v>0</v>
      </c>
      <c r="R123" s="14">
        <v>11598.733125976469</v>
      </c>
      <c r="S123" s="25">
        <f t="shared" si="23"/>
        <v>-5930.5651518447412</v>
      </c>
      <c r="T123" s="25">
        <f t="shared" si="24"/>
        <v>24698.371801577741</v>
      </c>
      <c r="U123" s="52">
        <f t="shared" si="25"/>
        <v>2.4826626732534551E-2</v>
      </c>
      <c r="V123" s="36">
        <f t="shared" si="26"/>
        <v>2</v>
      </c>
      <c r="W123" s="36">
        <f t="shared" si="27"/>
        <v>71.683877280908746</v>
      </c>
      <c r="X123" s="52">
        <f t="shared" si="28"/>
        <v>1.5203841504998872E-2</v>
      </c>
      <c r="Y123" s="51">
        <v>1.6283770716716939E-2</v>
      </c>
      <c r="AA123" s="20">
        <f t="shared" si="30"/>
        <v>24698.371801577741</v>
      </c>
      <c r="AB123" s="20">
        <f t="shared" si="31"/>
        <v>-14732.87635530741</v>
      </c>
      <c r="AC123" s="20" t="e">
        <f>#REF!-#REF!</f>
        <v>#REF!</v>
      </c>
      <c r="AD123" s="20">
        <f t="shared" si="32"/>
        <v>-5930.5651518447412</v>
      </c>
      <c r="AE123" s="20">
        <f t="shared" si="33"/>
        <v>0</v>
      </c>
      <c r="AF123" s="20" t="e">
        <f t="shared" si="29"/>
        <v>#REF!</v>
      </c>
    </row>
    <row r="124" spans="1:32" x14ac:dyDescent="0.25">
      <c r="A124" s="47" t="s">
        <v>12</v>
      </c>
      <c r="B124" s="45" t="s">
        <v>200</v>
      </c>
      <c r="C124" s="41">
        <v>3335</v>
      </c>
      <c r="D124" s="58" t="s">
        <v>201</v>
      </c>
      <c r="E124" s="13">
        <v>346</v>
      </c>
      <c r="F124" s="14">
        <v>1526720.2303087455</v>
      </c>
      <c r="G124" s="14">
        <f t="shared" si="21"/>
        <v>4412.4862147651602</v>
      </c>
      <c r="H124" s="14">
        <v>67137.22737376974</v>
      </c>
      <c r="I124" s="14">
        <v>0</v>
      </c>
      <c r="J124" s="14">
        <v>0</v>
      </c>
      <c r="K124" s="14"/>
      <c r="L124" s="15"/>
      <c r="M124" s="13">
        <v>334</v>
      </c>
      <c r="N124" s="14">
        <v>1502823.7551718035</v>
      </c>
      <c r="O124" s="14">
        <f t="shared" si="22"/>
        <v>4499.4723208736632</v>
      </c>
      <c r="P124" s="14">
        <v>33945.025444034254</v>
      </c>
      <c r="Q124" s="14">
        <v>0</v>
      </c>
      <c r="R124" s="14">
        <v>0</v>
      </c>
      <c r="S124" s="25">
        <f t="shared" si="23"/>
        <v>0</v>
      </c>
      <c r="T124" s="25">
        <f t="shared" si="24"/>
        <v>-23896.475136941997</v>
      </c>
      <c r="U124" s="52">
        <f t="shared" si="25"/>
        <v>-1.5652163810071174E-2</v>
      </c>
      <c r="V124" s="36">
        <f t="shared" si="26"/>
        <v>-12</v>
      </c>
      <c r="W124" s="36">
        <f t="shared" si="27"/>
        <v>86.986106108503009</v>
      </c>
      <c r="X124" s="52">
        <f t="shared" si="28"/>
        <v>1.9713626711722831E-2</v>
      </c>
      <c r="Y124" s="51">
        <v>1.7021033014559483E-2</v>
      </c>
      <c r="AA124" s="20">
        <f t="shared" si="30"/>
        <v>-23896.475136941997</v>
      </c>
      <c r="AB124" s="20">
        <f t="shared" si="31"/>
        <v>-33192.201929735485</v>
      </c>
      <c r="AC124" s="20" t="e">
        <f>#REF!-#REF!</f>
        <v>#REF!</v>
      </c>
      <c r="AD124" s="20">
        <f t="shared" si="32"/>
        <v>0</v>
      </c>
      <c r="AE124" s="20">
        <f t="shared" si="33"/>
        <v>0</v>
      </c>
      <c r="AF124" s="20" t="e">
        <f t="shared" si="29"/>
        <v>#REF!</v>
      </c>
    </row>
    <row r="125" spans="1:32" x14ac:dyDescent="0.25">
      <c r="A125" s="47" t="s">
        <v>12</v>
      </c>
      <c r="B125" s="45" t="s">
        <v>202</v>
      </c>
      <c r="C125" s="41">
        <v>3354</v>
      </c>
      <c r="D125" s="58" t="s">
        <v>203</v>
      </c>
      <c r="E125" s="13">
        <v>210</v>
      </c>
      <c r="F125" s="14">
        <v>896194.85285004799</v>
      </c>
      <c r="G125" s="14">
        <f t="shared" si="21"/>
        <v>4267.594537381181</v>
      </c>
      <c r="H125" s="14">
        <v>34877.849996090517</v>
      </c>
      <c r="I125" s="14">
        <v>0</v>
      </c>
      <c r="J125" s="14">
        <v>0</v>
      </c>
      <c r="K125" s="14"/>
      <c r="L125" s="15"/>
      <c r="M125" s="13">
        <v>210</v>
      </c>
      <c r="N125" s="14">
        <v>910579.541348889</v>
      </c>
      <c r="O125" s="14">
        <f t="shared" si="22"/>
        <v>4336.0930540423287</v>
      </c>
      <c r="P125" s="14">
        <v>14449.016404127004</v>
      </c>
      <c r="Q125" s="14">
        <v>0</v>
      </c>
      <c r="R125" s="14">
        <v>306.7504301722048</v>
      </c>
      <c r="S125" s="25">
        <f t="shared" si="23"/>
        <v>306.7504301722048</v>
      </c>
      <c r="T125" s="25">
        <f t="shared" si="24"/>
        <v>14384.688498841017</v>
      </c>
      <c r="U125" s="52">
        <f t="shared" si="25"/>
        <v>1.605084926910183E-2</v>
      </c>
      <c r="V125" s="36">
        <f t="shared" si="26"/>
        <v>0</v>
      </c>
      <c r="W125" s="36">
        <f t="shared" si="27"/>
        <v>68.498516661147733</v>
      </c>
      <c r="X125" s="52">
        <f t="shared" si="28"/>
        <v>1.605084926910183E-2</v>
      </c>
      <c r="Y125" s="51">
        <v>1.605084926910183E-2</v>
      </c>
      <c r="AA125" s="20">
        <f t="shared" si="30"/>
        <v>14384.688498841017</v>
      </c>
      <c r="AB125" s="20">
        <f t="shared" si="31"/>
        <v>-20428.833591963514</v>
      </c>
      <c r="AC125" s="20" t="e">
        <f>#REF!-#REF!</f>
        <v>#REF!</v>
      </c>
      <c r="AD125" s="20">
        <f t="shared" si="32"/>
        <v>306.7504301722048</v>
      </c>
      <c r="AE125" s="20">
        <f t="shared" si="33"/>
        <v>0</v>
      </c>
      <c r="AF125" s="20" t="e">
        <f t="shared" si="29"/>
        <v>#REF!</v>
      </c>
    </row>
    <row r="126" spans="1:32" x14ac:dyDescent="0.25">
      <c r="A126" s="47" t="s">
        <v>12</v>
      </c>
      <c r="B126" s="45" t="s">
        <v>204</v>
      </c>
      <c r="C126" s="41">
        <v>3351</v>
      </c>
      <c r="D126" s="58" t="s">
        <v>205</v>
      </c>
      <c r="E126" s="13">
        <v>208</v>
      </c>
      <c r="F126" s="14">
        <v>853082.07593849942</v>
      </c>
      <c r="G126" s="14">
        <f t="shared" si="21"/>
        <v>4101.3561343197089</v>
      </c>
      <c r="H126" s="14">
        <v>46459.334230894456</v>
      </c>
      <c r="I126" s="14">
        <v>0</v>
      </c>
      <c r="J126" s="14">
        <v>0</v>
      </c>
      <c r="K126" s="14"/>
      <c r="L126" s="15"/>
      <c r="M126" s="13">
        <v>211</v>
      </c>
      <c r="N126" s="14">
        <v>877523.32374614128</v>
      </c>
      <c r="O126" s="14">
        <f t="shared" si="22"/>
        <v>4158.8783115930864</v>
      </c>
      <c r="P126" s="14">
        <v>28108.218582256581</v>
      </c>
      <c r="Q126" s="14">
        <v>0</v>
      </c>
      <c r="R126" s="14">
        <v>0</v>
      </c>
      <c r="S126" s="25">
        <f t="shared" si="23"/>
        <v>0</v>
      </c>
      <c r="T126" s="25">
        <f t="shared" si="24"/>
        <v>24441.247807641863</v>
      </c>
      <c r="U126" s="52">
        <f t="shared" si="25"/>
        <v>2.8650523199369005E-2</v>
      </c>
      <c r="V126" s="36">
        <f t="shared" si="26"/>
        <v>3</v>
      </c>
      <c r="W126" s="36">
        <f t="shared" si="27"/>
        <v>57.522177273377565</v>
      </c>
      <c r="X126" s="52">
        <f t="shared" si="28"/>
        <v>1.402516031027834E-2</v>
      </c>
      <c r="Y126" s="51">
        <v>1.5932128674390533E-2</v>
      </c>
      <c r="AA126" s="20">
        <f t="shared" si="30"/>
        <v>24441.247807641863</v>
      </c>
      <c r="AB126" s="20">
        <f t="shared" si="31"/>
        <v>-18351.115648637875</v>
      </c>
      <c r="AC126" s="20" t="e">
        <f>#REF!-#REF!</f>
        <v>#REF!</v>
      </c>
      <c r="AD126" s="20">
        <f t="shared" si="32"/>
        <v>0</v>
      </c>
      <c r="AE126" s="20">
        <f t="shared" si="33"/>
        <v>0</v>
      </c>
      <c r="AF126" s="20" t="e">
        <f t="shared" si="29"/>
        <v>#REF!</v>
      </c>
    </row>
    <row r="127" spans="1:32" x14ac:dyDescent="0.25">
      <c r="A127" s="47" t="s">
        <v>12</v>
      </c>
      <c r="B127" s="45"/>
      <c r="C127" s="41">
        <v>2032</v>
      </c>
      <c r="D127" s="58" t="s">
        <v>206</v>
      </c>
      <c r="E127" s="13">
        <v>292</v>
      </c>
      <c r="F127" s="14">
        <v>1379709.3213054461</v>
      </c>
      <c r="G127" s="14">
        <f t="shared" si="21"/>
        <v>4725.0319222789249</v>
      </c>
      <c r="H127" s="14">
        <v>61970.901569077745</v>
      </c>
      <c r="I127" s="14">
        <v>0</v>
      </c>
      <c r="J127" s="14">
        <v>0</v>
      </c>
      <c r="K127" s="14"/>
      <c r="L127" s="15"/>
      <c r="M127" s="13">
        <v>286</v>
      </c>
      <c r="N127" s="14">
        <v>1376513.1615302251</v>
      </c>
      <c r="O127" s="14">
        <f t="shared" si="22"/>
        <v>4812.9830822735139</v>
      </c>
      <c r="P127" s="14">
        <v>22550.869594852673</v>
      </c>
      <c r="Q127" s="14">
        <v>0</v>
      </c>
      <c r="R127" s="14">
        <v>9970.3784981133485</v>
      </c>
      <c r="S127" s="25">
        <f t="shared" si="23"/>
        <v>9970.3784981133485</v>
      </c>
      <c r="T127" s="25">
        <f t="shared" si="24"/>
        <v>-3196.1597752210218</v>
      </c>
      <c r="U127" s="52">
        <f t="shared" si="25"/>
        <v>-2.3165457577665194E-3</v>
      </c>
      <c r="V127" s="36">
        <f t="shared" si="26"/>
        <v>-6</v>
      </c>
      <c r="W127" s="36">
        <f t="shared" si="27"/>
        <v>87.951159994589034</v>
      </c>
      <c r="X127" s="52">
        <f t="shared" si="28"/>
        <v>1.8613876359203418E-2</v>
      </c>
      <c r="Y127" s="51">
        <v>1.6874101202992486E-2</v>
      </c>
      <c r="AA127" s="20">
        <f t="shared" si="30"/>
        <v>-3196.1597752210218</v>
      </c>
      <c r="AB127" s="20">
        <f t="shared" si="31"/>
        <v>-39420.031974225072</v>
      </c>
      <c r="AC127" s="20" t="e">
        <f>#REF!-#REF!</f>
        <v>#REF!</v>
      </c>
      <c r="AD127" s="20">
        <f t="shared" si="32"/>
        <v>9970.3784981133485</v>
      </c>
      <c r="AE127" s="20">
        <f t="shared" si="33"/>
        <v>0</v>
      </c>
      <c r="AF127" s="20" t="e">
        <f t="shared" si="29"/>
        <v>#REF!</v>
      </c>
    </row>
    <row r="128" spans="1:32" x14ac:dyDescent="0.25">
      <c r="A128" s="47" t="s">
        <v>12</v>
      </c>
      <c r="B128" s="45"/>
      <c r="C128" s="41">
        <v>3352</v>
      </c>
      <c r="D128" s="58" t="s">
        <v>207</v>
      </c>
      <c r="E128" s="13">
        <v>211</v>
      </c>
      <c r="F128" s="14">
        <v>866097.18625965214</v>
      </c>
      <c r="G128" s="14">
        <f t="shared" si="21"/>
        <v>4104.7260012305787</v>
      </c>
      <c r="H128" s="14">
        <v>26237.872225548606</v>
      </c>
      <c r="I128" s="14">
        <v>0</v>
      </c>
      <c r="J128" s="14">
        <v>0</v>
      </c>
      <c r="K128" s="14"/>
      <c r="L128" s="15"/>
      <c r="M128" s="13">
        <v>207</v>
      </c>
      <c r="N128" s="14">
        <v>865416.04406871356</v>
      </c>
      <c r="O128" s="14">
        <f t="shared" si="22"/>
        <v>4180.7538360807421</v>
      </c>
      <c r="P128" s="14">
        <v>6421.8531337436289</v>
      </c>
      <c r="Q128" s="14">
        <v>0</v>
      </c>
      <c r="R128" s="14">
        <v>0</v>
      </c>
      <c r="S128" s="25">
        <f t="shared" si="23"/>
        <v>0</v>
      </c>
      <c r="T128" s="25">
        <f t="shared" si="24"/>
        <v>-681.14219093858264</v>
      </c>
      <c r="U128" s="52">
        <f t="shared" si="25"/>
        <v>-7.8645006789612726E-4</v>
      </c>
      <c r="V128" s="36">
        <f t="shared" si="26"/>
        <v>-4</v>
      </c>
      <c r="W128" s="36">
        <f t="shared" si="27"/>
        <v>76.027834850163345</v>
      </c>
      <c r="X128" s="52">
        <f t="shared" si="28"/>
        <v>1.8522024326927289E-2</v>
      </c>
      <c r="Y128" s="51">
        <v>1.5969214140168386E-2</v>
      </c>
      <c r="AA128" s="20">
        <f t="shared" si="30"/>
        <v>-681.14219093858264</v>
      </c>
      <c r="AB128" s="20">
        <f t="shared" si="31"/>
        <v>-19816.019091804978</v>
      </c>
      <c r="AC128" s="20" t="e">
        <f>#REF!-#REF!</f>
        <v>#REF!</v>
      </c>
      <c r="AD128" s="20">
        <f t="shared" si="32"/>
        <v>0</v>
      </c>
      <c r="AE128" s="20">
        <f t="shared" si="33"/>
        <v>0</v>
      </c>
      <c r="AF128" s="20" t="e">
        <f t="shared" si="29"/>
        <v>#REF!</v>
      </c>
    </row>
    <row r="129" spans="1:32" x14ac:dyDescent="0.25">
      <c r="A129" s="47" t="s">
        <v>12</v>
      </c>
      <c r="B129" s="45"/>
      <c r="C129" s="41">
        <v>5208</v>
      </c>
      <c r="D129" s="58" t="s">
        <v>208</v>
      </c>
      <c r="E129" s="13">
        <v>421</v>
      </c>
      <c r="F129" s="14">
        <v>1744209.8181189543</v>
      </c>
      <c r="G129" s="14">
        <f t="shared" si="21"/>
        <v>4143.0161950568991</v>
      </c>
      <c r="H129" s="14">
        <v>81144.231494673062</v>
      </c>
      <c r="I129" s="14">
        <v>0</v>
      </c>
      <c r="J129" s="14">
        <v>0</v>
      </c>
      <c r="K129" s="14"/>
      <c r="L129" s="15"/>
      <c r="M129" s="13">
        <v>419</v>
      </c>
      <c r="N129" s="14">
        <v>1766313.042890958</v>
      </c>
      <c r="O129" s="14">
        <f t="shared" si="22"/>
        <v>4215.5442551096849</v>
      </c>
      <c r="P129" s="14">
        <v>45009.742230609292</v>
      </c>
      <c r="Q129" s="14">
        <v>0</v>
      </c>
      <c r="R129" s="14">
        <v>0</v>
      </c>
      <c r="S129" s="25">
        <f t="shared" si="23"/>
        <v>0</v>
      </c>
      <c r="T129" s="25">
        <f t="shared" si="24"/>
        <v>22103.224772003712</v>
      </c>
      <c r="U129" s="52">
        <f t="shared" si="25"/>
        <v>1.2672342823893068E-2</v>
      </c>
      <c r="V129" s="36">
        <f t="shared" si="26"/>
        <v>-2</v>
      </c>
      <c r="W129" s="36">
        <f t="shared" si="27"/>
        <v>72.528060052785804</v>
      </c>
      <c r="X129" s="52">
        <f t="shared" si="28"/>
        <v>1.7506101023529785E-2</v>
      </c>
      <c r="Y129" s="51">
        <v>1.7192979622216331E-2</v>
      </c>
      <c r="AA129" s="20">
        <f t="shared" si="30"/>
        <v>22103.224772003712</v>
      </c>
      <c r="AB129" s="20">
        <f t="shared" si="31"/>
        <v>-36134.48926406377</v>
      </c>
      <c r="AC129" s="20" t="e">
        <f>#REF!-#REF!</f>
        <v>#REF!</v>
      </c>
      <c r="AD129" s="20">
        <f t="shared" si="32"/>
        <v>0</v>
      </c>
      <c r="AE129" s="20">
        <f t="shared" si="33"/>
        <v>0</v>
      </c>
      <c r="AF129" s="20" t="e">
        <f t="shared" si="29"/>
        <v>#REF!</v>
      </c>
    </row>
    <row r="130" spans="1:32" x14ac:dyDescent="0.25">
      <c r="A130" s="47" t="s">
        <v>12</v>
      </c>
      <c r="B130" s="45" t="s">
        <v>209</v>
      </c>
      <c r="C130" s="41">
        <v>3367</v>
      </c>
      <c r="D130" s="58" t="s">
        <v>210</v>
      </c>
      <c r="E130" s="13">
        <v>209</v>
      </c>
      <c r="F130" s="14">
        <v>809983.96741866134</v>
      </c>
      <c r="G130" s="14">
        <f t="shared" si="21"/>
        <v>3875.5213752089057</v>
      </c>
      <c r="H130" s="14">
        <v>51216.455151632428</v>
      </c>
      <c r="I130" s="14">
        <v>0</v>
      </c>
      <c r="J130" s="14">
        <v>0</v>
      </c>
      <c r="K130" s="14"/>
      <c r="L130" s="15"/>
      <c r="M130" s="13">
        <v>208</v>
      </c>
      <c r="N130" s="14">
        <v>819393.07384745206</v>
      </c>
      <c r="O130" s="14">
        <f t="shared" si="22"/>
        <v>3939.3897781127503</v>
      </c>
      <c r="P130" s="14">
        <v>33380.637600649148</v>
      </c>
      <c r="Q130" s="14">
        <v>0</v>
      </c>
      <c r="R130" s="14">
        <v>0</v>
      </c>
      <c r="S130" s="25">
        <f t="shared" si="23"/>
        <v>0</v>
      </c>
      <c r="T130" s="25">
        <f t="shared" si="24"/>
        <v>9409.1064287907211</v>
      </c>
      <c r="U130" s="52">
        <f t="shared" si="25"/>
        <v>1.1616410703506386E-2</v>
      </c>
      <c r="V130" s="36">
        <f t="shared" si="26"/>
        <v>-1</v>
      </c>
      <c r="W130" s="36">
        <f t="shared" si="27"/>
        <v>63.868402903844526</v>
      </c>
      <c r="X130" s="52">
        <f t="shared" si="28"/>
        <v>1.6479951139581006E-2</v>
      </c>
      <c r="Y130" s="51">
        <v>1.5800816709607979E-2</v>
      </c>
      <c r="AA130" s="20">
        <f t="shared" si="30"/>
        <v>9409.1064287907211</v>
      </c>
      <c r="AB130" s="20">
        <f t="shared" si="31"/>
        <v>-17835.81755098328</v>
      </c>
      <c r="AC130" s="20" t="e">
        <f>#REF!-#REF!</f>
        <v>#REF!</v>
      </c>
      <c r="AD130" s="20">
        <f t="shared" si="32"/>
        <v>0</v>
      </c>
      <c r="AE130" s="20">
        <f t="shared" si="33"/>
        <v>0</v>
      </c>
      <c r="AF130" s="20" t="e">
        <f t="shared" si="29"/>
        <v>#REF!</v>
      </c>
    </row>
    <row r="131" spans="1:32" x14ac:dyDescent="0.25">
      <c r="A131" s="47" t="s">
        <v>12</v>
      </c>
      <c r="B131" s="45" t="s">
        <v>211</v>
      </c>
      <c r="C131" s="41">
        <v>3338</v>
      </c>
      <c r="D131" s="58" t="s">
        <v>212</v>
      </c>
      <c r="E131" s="13">
        <v>299</v>
      </c>
      <c r="F131" s="14">
        <v>1349492.929581973</v>
      </c>
      <c r="G131" s="14">
        <f t="shared" si="21"/>
        <v>4513.354279538371</v>
      </c>
      <c r="H131" s="14">
        <v>42168.897084316937</v>
      </c>
      <c r="I131" s="14">
        <v>0</v>
      </c>
      <c r="J131" s="14">
        <v>0</v>
      </c>
      <c r="K131" s="14"/>
      <c r="L131" s="15"/>
      <c r="M131" s="13">
        <v>305</v>
      </c>
      <c r="N131" s="14">
        <v>1397458.4364457119</v>
      </c>
      <c r="O131" s="14">
        <f t="shared" si="22"/>
        <v>4581.8309391662688</v>
      </c>
      <c r="P131" s="14">
        <v>13371.601456165081</v>
      </c>
      <c r="Q131" s="14">
        <v>0</v>
      </c>
      <c r="R131" s="14">
        <v>0</v>
      </c>
      <c r="S131" s="25">
        <f t="shared" si="23"/>
        <v>0</v>
      </c>
      <c r="T131" s="25">
        <f t="shared" si="24"/>
        <v>47965.506863738876</v>
      </c>
      <c r="U131" s="52">
        <f t="shared" si="25"/>
        <v>3.5543355442845481E-2</v>
      </c>
      <c r="V131" s="36">
        <f t="shared" si="26"/>
        <v>6</v>
      </c>
      <c r="W131" s="36">
        <f t="shared" si="27"/>
        <v>68.476659627897789</v>
      </c>
      <c r="X131" s="52">
        <f t="shared" si="28"/>
        <v>1.5172010745609255E-2</v>
      </c>
      <c r="Y131" s="51">
        <v>1.6839934921146993E-2</v>
      </c>
      <c r="AA131" s="20">
        <f t="shared" si="30"/>
        <v>47965.506863738876</v>
      </c>
      <c r="AB131" s="20">
        <f t="shared" si="31"/>
        <v>-28797.295628151856</v>
      </c>
      <c r="AC131" s="20" t="e">
        <f>#REF!-#REF!</f>
        <v>#REF!</v>
      </c>
      <c r="AD131" s="20">
        <f t="shared" si="32"/>
        <v>0</v>
      </c>
      <c r="AE131" s="20">
        <f t="shared" si="33"/>
        <v>0</v>
      </c>
      <c r="AF131" s="20" t="e">
        <f t="shared" si="29"/>
        <v>#REF!</v>
      </c>
    </row>
    <row r="132" spans="1:32" x14ac:dyDescent="0.25">
      <c r="A132" s="47" t="s">
        <v>12</v>
      </c>
      <c r="B132" s="45"/>
      <c r="C132" s="41">
        <v>3370</v>
      </c>
      <c r="D132" s="58" t="s">
        <v>213</v>
      </c>
      <c r="E132" s="13">
        <v>244</v>
      </c>
      <c r="F132" s="14">
        <v>1051525.1986488935</v>
      </c>
      <c r="G132" s="14">
        <f t="shared" si="21"/>
        <v>4309.5295026593994</v>
      </c>
      <c r="H132" s="14">
        <v>82344.941635966534</v>
      </c>
      <c r="I132" s="14">
        <v>0</v>
      </c>
      <c r="J132" s="14">
        <v>0</v>
      </c>
      <c r="K132" s="14"/>
      <c r="L132" s="15"/>
      <c r="M132" s="13">
        <v>250</v>
      </c>
      <c r="N132" s="14">
        <v>1092235.5801377387</v>
      </c>
      <c r="O132" s="14">
        <f t="shared" si="22"/>
        <v>4368.9423205509547</v>
      </c>
      <c r="P132" s="14">
        <v>62429.833485152223</v>
      </c>
      <c r="Q132" s="14">
        <v>0</v>
      </c>
      <c r="R132" s="14">
        <v>0</v>
      </c>
      <c r="S132" s="25">
        <f t="shared" si="23"/>
        <v>0</v>
      </c>
      <c r="T132" s="25">
        <f t="shared" si="24"/>
        <v>40710.381488845218</v>
      </c>
      <c r="U132" s="52">
        <f t="shared" si="25"/>
        <v>3.8715554835161425E-2</v>
      </c>
      <c r="V132" s="36">
        <f t="shared" si="26"/>
        <v>6</v>
      </c>
      <c r="W132" s="36">
        <f t="shared" si="27"/>
        <v>59.412817891555278</v>
      </c>
      <c r="X132" s="52">
        <f t="shared" si="28"/>
        <v>1.3786381519117485E-2</v>
      </c>
      <c r="Y132" s="51">
        <v>1.6397863678107916E-2</v>
      </c>
      <c r="AA132" s="20">
        <f t="shared" si="30"/>
        <v>40710.381488845218</v>
      </c>
      <c r="AB132" s="20">
        <f t="shared" si="31"/>
        <v>-19915.108150814311</v>
      </c>
      <c r="AC132" s="20" t="e">
        <f>#REF!-#REF!</f>
        <v>#REF!</v>
      </c>
      <c r="AD132" s="20">
        <f t="shared" si="32"/>
        <v>0</v>
      </c>
      <c r="AE132" s="20">
        <f t="shared" si="33"/>
        <v>0</v>
      </c>
      <c r="AF132" s="20" t="e">
        <f t="shared" si="29"/>
        <v>#REF!</v>
      </c>
    </row>
    <row r="133" spans="1:32" x14ac:dyDescent="0.25">
      <c r="A133" s="47" t="s">
        <v>12</v>
      </c>
      <c r="B133" s="45" t="s">
        <v>214</v>
      </c>
      <c r="C133" s="41">
        <v>3021</v>
      </c>
      <c r="D133" s="58" t="s">
        <v>215</v>
      </c>
      <c r="E133" s="13">
        <v>214</v>
      </c>
      <c r="F133" s="14">
        <v>925481.43830412813</v>
      </c>
      <c r="G133" s="14">
        <f t="shared" si="21"/>
        <v>4324.6796182435892</v>
      </c>
      <c r="H133" s="14">
        <v>56075.512002034462</v>
      </c>
      <c r="I133" s="14">
        <v>0</v>
      </c>
      <c r="J133" s="14">
        <v>0</v>
      </c>
      <c r="K133" s="14"/>
      <c r="L133" s="15"/>
      <c r="M133" s="13">
        <v>206</v>
      </c>
      <c r="N133" s="14">
        <v>909526.99264914379</v>
      </c>
      <c r="O133" s="14">
        <f t="shared" si="22"/>
        <v>4415.1795759667175</v>
      </c>
      <c r="P133" s="14">
        <v>34989.310773783829</v>
      </c>
      <c r="Q133" s="14">
        <v>0</v>
      </c>
      <c r="R133" s="14">
        <v>0</v>
      </c>
      <c r="S133" s="25">
        <f t="shared" si="23"/>
        <v>0</v>
      </c>
      <c r="T133" s="25">
        <f t="shared" si="24"/>
        <v>-15954.445654984331</v>
      </c>
      <c r="U133" s="52">
        <f t="shared" si="25"/>
        <v>-1.7239076868164505E-2</v>
      </c>
      <c r="V133" s="36">
        <f t="shared" si="26"/>
        <v>-8</v>
      </c>
      <c r="W133" s="36">
        <f t="shared" si="27"/>
        <v>90.499957723128318</v>
      </c>
      <c r="X133" s="52">
        <f t="shared" si="28"/>
        <v>2.092639587481937E-2</v>
      </c>
      <c r="Y133" s="51">
        <v>1.6125187446808464E-2</v>
      </c>
      <c r="AA133" s="20">
        <f t="shared" si="30"/>
        <v>-15954.445654984331</v>
      </c>
      <c r="AB133" s="20">
        <f t="shared" si="31"/>
        <v>-21086.201228250633</v>
      </c>
      <c r="AC133" s="20" t="e">
        <f>#REF!-#REF!</f>
        <v>#REF!</v>
      </c>
      <c r="AD133" s="20">
        <f t="shared" si="32"/>
        <v>0</v>
      </c>
      <c r="AE133" s="20">
        <f t="shared" si="33"/>
        <v>0</v>
      </c>
      <c r="AF133" s="20" t="e">
        <f t="shared" si="29"/>
        <v>#REF!</v>
      </c>
    </row>
    <row r="134" spans="1:32" x14ac:dyDescent="0.25">
      <c r="A134" s="47" t="s">
        <v>12</v>
      </c>
      <c r="B134" s="45" t="s">
        <v>216</v>
      </c>
      <c r="C134" s="41">
        <v>3347</v>
      </c>
      <c r="D134" s="58" t="s">
        <v>217</v>
      </c>
      <c r="E134" s="13">
        <v>204</v>
      </c>
      <c r="F134" s="14">
        <v>986621.46761128865</v>
      </c>
      <c r="G134" s="14">
        <f t="shared" si="21"/>
        <v>4836.3797431925914</v>
      </c>
      <c r="H134" s="14">
        <v>50238.51957571588</v>
      </c>
      <c r="I134" s="14">
        <v>0</v>
      </c>
      <c r="J134" s="14">
        <v>13830.455521950629</v>
      </c>
      <c r="K134" s="14"/>
      <c r="L134" s="15"/>
      <c r="M134" s="13">
        <v>198</v>
      </c>
      <c r="N134" s="14">
        <v>976544.95576815587</v>
      </c>
      <c r="O134" s="14">
        <f t="shared" si="22"/>
        <v>4932.0452311523022</v>
      </c>
      <c r="P134" s="14">
        <v>42168.338270476088</v>
      </c>
      <c r="Q134" s="14">
        <v>0</v>
      </c>
      <c r="R134" s="14">
        <v>0</v>
      </c>
      <c r="S134" s="25">
        <f t="shared" si="23"/>
        <v>-13830.455521950629</v>
      </c>
      <c r="T134" s="25">
        <f t="shared" si="24"/>
        <v>-10076.511843132786</v>
      </c>
      <c r="U134" s="52">
        <f t="shared" si="25"/>
        <v>-1.0213148784942838E-2</v>
      </c>
      <c r="V134" s="36">
        <f t="shared" si="26"/>
        <v>-6</v>
      </c>
      <c r="W134" s="36">
        <f t="shared" si="27"/>
        <v>95.665487959710845</v>
      </c>
      <c r="X134" s="52">
        <f t="shared" si="28"/>
        <v>1.978039216096783E-2</v>
      </c>
      <c r="Y134" s="51">
        <v>1.6266155498625867E-2</v>
      </c>
      <c r="AA134" s="20">
        <f t="shared" ref="AA134:AA165" si="34">N134-F134</f>
        <v>-10076.511843132786</v>
      </c>
      <c r="AB134" s="20">
        <f t="shared" ref="AB134:AB165" si="35">P134-H134</f>
        <v>-8070.181305239792</v>
      </c>
      <c r="AC134" s="20" t="e">
        <f>#REF!-#REF!</f>
        <v>#REF!</v>
      </c>
      <c r="AD134" s="20">
        <f t="shared" ref="AD134:AD165" si="36">R134-J134</f>
        <v>-13830.455521950629</v>
      </c>
      <c r="AE134" s="20">
        <f t="shared" ref="AE134:AE165" si="37">Q134-I134</f>
        <v>0</v>
      </c>
      <c r="AF134" s="20" t="e">
        <f t="shared" si="29"/>
        <v>#REF!</v>
      </c>
    </row>
    <row r="135" spans="1:32" x14ac:dyDescent="0.25">
      <c r="A135" s="47" t="s">
        <v>12</v>
      </c>
      <c r="B135" s="45" t="s">
        <v>218</v>
      </c>
      <c r="C135" s="41">
        <v>3355</v>
      </c>
      <c r="D135" s="58" t="s">
        <v>219</v>
      </c>
      <c r="E135" s="13">
        <v>213</v>
      </c>
      <c r="F135" s="14">
        <v>987844.05703971826</v>
      </c>
      <c r="G135" s="14">
        <f t="shared" ref="G135:G196" si="38">F135/E135</f>
        <v>4637.7655260080674</v>
      </c>
      <c r="H135" s="14">
        <v>35357.032873007003</v>
      </c>
      <c r="I135" s="14">
        <v>0</v>
      </c>
      <c r="J135" s="14">
        <v>0</v>
      </c>
      <c r="K135" s="14"/>
      <c r="L135" s="15"/>
      <c r="M135" s="13">
        <v>204</v>
      </c>
      <c r="N135" s="14">
        <v>966330.7196183682</v>
      </c>
      <c r="O135" s="14">
        <f t="shared" ref="O135:O196" si="39">N135/M135</f>
        <v>4736.9152922469029</v>
      </c>
      <c r="P135" s="14">
        <v>12761.317195554031</v>
      </c>
      <c r="Q135" s="14">
        <v>0</v>
      </c>
      <c r="R135" s="14">
        <v>0</v>
      </c>
      <c r="S135" s="25">
        <f t="shared" ref="S135:S196" si="40">R135-J135</f>
        <v>0</v>
      </c>
      <c r="T135" s="25">
        <f t="shared" ref="T135:T196" si="41">N135-F135</f>
        <v>-21513.337421350065</v>
      </c>
      <c r="U135" s="52">
        <f t="shared" ref="U135:U196" si="42">N135/F135-1</f>
        <v>-2.177807040295332E-2</v>
      </c>
      <c r="V135" s="36">
        <f t="shared" ref="V135:V196" si="43">M135-E135</f>
        <v>-9</v>
      </c>
      <c r="W135" s="36">
        <f t="shared" ref="W135:W196" si="44">O135-G135</f>
        <v>99.149766238835582</v>
      </c>
      <c r="X135" s="52">
        <f t="shared" ref="X135:X196" si="45">O135/G135-1</f>
        <v>2.1378779432210449E-2</v>
      </c>
      <c r="Y135" s="51">
        <v>1.6268796417210796E-2</v>
      </c>
      <c r="AA135" s="20">
        <f t="shared" si="34"/>
        <v>-21513.337421350065</v>
      </c>
      <c r="AB135" s="20">
        <f t="shared" si="35"/>
        <v>-22595.715677452972</v>
      </c>
      <c r="AC135" s="20" t="e">
        <f>#REF!-#REF!</f>
        <v>#REF!</v>
      </c>
      <c r="AD135" s="20">
        <f t="shared" si="36"/>
        <v>0</v>
      </c>
      <c r="AE135" s="20">
        <f t="shared" si="37"/>
        <v>0</v>
      </c>
      <c r="AF135" s="20" t="e">
        <f t="shared" ref="AF135:AF196" si="46">SUM(AB135:AE135)</f>
        <v>#REF!</v>
      </c>
    </row>
    <row r="136" spans="1:32" x14ac:dyDescent="0.25">
      <c r="A136" s="47" t="s">
        <v>12</v>
      </c>
      <c r="B136" s="45" t="s">
        <v>220</v>
      </c>
      <c r="C136" s="41">
        <v>3013</v>
      </c>
      <c r="D136" s="58" t="s">
        <v>221</v>
      </c>
      <c r="E136" s="13">
        <v>413</v>
      </c>
      <c r="F136" s="14">
        <v>1744209.9185039066</v>
      </c>
      <c r="G136" s="14">
        <f t="shared" si="38"/>
        <v>4223.2685678060689</v>
      </c>
      <c r="H136" s="14">
        <v>63270.92011139309</v>
      </c>
      <c r="I136" s="14">
        <v>0</v>
      </c>
      <c r="J136" s="14">
        <v>2733.927254339374</v>
      </c>
      <c r="K136" s="14"/>
      <c r="L136" s="15"/>
      <c r="M136" s="13">
        <v>419</v>
      </c>
      <c r="N136" s="14">
        <v>1798311.1076520972</v>
      </c>
      <c r="O136" s="14">
        <f t="shared" si="39"/>
        <v>4291.9119514369859</v>
      </c>
      <c r="P136" s="14">
        <v>29860.107367783552</v>
      </c>
      <c r="Q136" s="14">
        <v>0</v>
      </c>
      <c r="R136" s="14">
        <v>0</v>
      </c>
      <c r="S136" s="25">
        <f t="shared" si="40"/>
        <v>-2733.927254339374</v>
      </c>
      <c r="T136" s="25">
        <f t="shared" si="41"/>
        <v>54101.189148190664</v>
      </c>
      <c r="U136" s="52">
        <f t="shared" si="42"/>
        <v>3.1017590585997734E-2</v>
      </c>
      <c r="V136" s="36">
        <f t="shared" si="43"/>
        <v>6</v>
      </c>
      <c r="W136" s="36">
        <f t="shared" si="44"/>
        <v>68.643383630917015</v>
      </c>
      <c r="X136" s="52">
        <f t="shared" si="45"/>
        <v>1.6253615541806932E-2</v>
      </c>
      <c r="Y136" s="51">
        <v>1.7192979691684318E-2</v>
      </c>
      <c r="AA136" s="20">
        <f t="shared" si="34"/>
        <v>54101.189148190664</v>
      </c>
      <c r="AB136" s="20">
        <f t="shared" si="35"/>
        <v>-33410.812743609538</v>
      </c>
      <c r="AC136" s="20" t="e">
        <f>#REF!-#REF!</f>
        <v>#REF!</v>
      </c>
      <c r="AD136" s="20">
        <f t="shared" si="36"/>
        <v>-2733.927254339374</v>
      </c>
      <c r="AE136" s="20">
        <f t="shared" si="37"/>
        <v>0</v>
      </c>
      <c r="AF136" s="20" t="e">
        <f t="shared" si="46"/>
        <v>#REF!</v>
      </c>
    </row>
    <row r="137" spans="1:32" x14ac:dyDescent="0.25">
      <c r="A137" s="47" t="s">
        <v>12</v>
      </c>
      <c r="B137" s="45"/>
      <c r="C137" s="41">
        <v>2010</v>
      </c>
      <c r="D137" s="58" t="s">
        <v>222</v>
      </c>
      <c r="E137" s="13">
        <v>369</v>
      </c>
      <c r="F137" s="14">
        <v>1736926.5731793444</v>
      </c>
      <c r="G137" s="14">
        <f t="shared" si="38"/>
        <v>4707.1180844968685</v>
      </c>
      <c r="H137" s="14">
        <v>25925.729085393716</v>
      </c>
      <c r="I137" s="14">
        <v>0</v>
      </c>
      <c r="J137" s="14">
        <v>67704.904357455904</v>
      </c>
      <c r="K137" s="14"/>
      <c r="L137" s="15"/>
      <c r="M137" s="13">
        <v>351</v>
      </c>
      <c r="N137" s="14">
        <v>1686177.6803892083</v>
      </c>
      <c r="O137" s="14">
        <f t="shared" si="39"/>
        <v>4803.9250153538696</v>
      </c>
      <c r="P137" s="14">
        <v>27410.841716914438</v>
      </c>
      <c r="Q137" s="14">
        <v>0</v>
      </c>
      <c r="R137" s="14">
        <v>28060.037414401333</v>
      </c>
      <c r="S137" s="25">
        <f t="shared" si="40"/>
        <v>-39644.866943054571</v>
      </c>
      <c r="T137" s="25">
        <f t="shared" si="41"/>
        <v>-50748.89279013616</v>
      </c>
      <c r="U137" s="52">
        <f t="shared" si="42"/>
        <v>-2.9217638542568425E-2</v>
      </c>
      <c r="V137" s="36">
        <f t="shared" si="43"/>
        <v>-18</v>
      </c>
      <c r="W137" s="36">
        <f t="shared" si="44"/>
        <v>96.806930857001134</v>
      </c>
      <c r="X137" s="52">
        <f t="shared" si="45"/>
        <v>2.0566072301402283E-2</v>
      </c>
      <c r="Y137" s="51">
        <v>1.7187918369084398E-2</v>
      </c>
      <c r="AA137" s="20">
        <f t="shared" si="34"/>
        <v>-50748.89279013616</v>
      </c>
      <c r="AB137" s="20">
        <f t="shared" si="35"/>
        <v>1485.1126315207221</v>
      </c>
      <c r="AC137" s="20" t="e">
        <f>#REF!-#REF!</f>
        <v>#REF!</v>
      </c>
      <c r="AD137" s="20">
        <f t="shared" si="36"/>
        <v>-39644.866943054571</v>
      </c>
      <c r="AE137" s="20">
        <f t="shared" si="37"/>
        <v>0</v>
      </c>
      <c r="AF137" s="20" t="e">
        <f t="shared" si="46"/>
        <v>#REF!</v>
      </c>
    </row>
    <row r="138" spans="1:32" x14ac:dyDescent="0.25">
      <c r="A138" s="47" t="s">
        <v>12</v>
      </c>
      <c r="B138" s="45" t="s">
        <v>223</v>
      </c>
      <c r="C138" s="41">
        <v>3301</v>
      </c>
      <c r="D138" s="58" t="s">
        <v>224</v>
      </c>
      <c r="E138" s="13">
        <v>206</v>
      </c>
      <c r="F138" s="14">
        <v>874926.90539011441</v>
      </c>
      <c r="G138" s="14">
        <f t="shared" si="38"/>
        <v>4247.2179873306522</v>
      </c>
      <c r="H138" s="14">
        <v>55294.668886882369</v>
      </c>
      <c r="I138" s="14">
        <v>0</v>
      </c>
      <c r="J138" s="14">
        <v>0</v>
      </c>
      <c r="K138" s="14"/>
      <c r="L138" s="15"/>
      <c r="M138" s="13">
        <v>211</v>
      </c>
      <c r="N138" s="14">
        <v>907718.85490947159</v>
      </c>
      <c r="O138" s="14">
        <f t="shared" si="39"/>
        <v>4301.9850943576848</v>
      </c>
      <c r="P138" s="14">
        <v>37648.720458265743</v>
      </c>
      <c r="Q138" s="14">
        <v>0</v>
      </c>
      <c r="R138" s="14">
        <v>0</v>
      </c>
      <c r="S138" s="25">
        <f t="shared" si="40"/>
        <v>0</v>
      </c>
      <c r="T138" s="25">
        <f t="shared" si="41"/>
        <v>32791.949519357178</v>
      </c>
      <c r="U138" s="52">
        <f t="shared" si="42"/>
        <v>3.7479644662128386E-2</v>
      </c>
      <c r="V138" s="36">
        <f t="shared" si="43"/>
        <v>5</v>
      </c>
      <c r="W138" s="36">
        <f t="shared" si="44"/>
        <v>54.76710702703258</v>
      </c>
      <c r="X138" s="52">
        <f t="shared" si="45"/>
        <v>1.2894818959234389E-2</v>
      </c>
      <c r="Y138" s="51">
        <v>1.599374551104793E-2</v>
      </c>
      <c r="AA138" s="20">
        <f t="shared" si="34"/>
        <v>32791.949519357178</v>
      </c>
      <c r="AB138" s="20">
        <f t="shared" si="35"/>
        <v>-17645.948428616626</v>
      </c>
      <c r="AC138" s="20" t="e">
        <f>#REF!-#REF!</f>
        <v>#REF!</v>
      </c>
      <c r="AD138" s="20">
        <f t="shared" si="36"/>
        <v>0</v>
      </c>
      <c r="AE138" s="20">
        <f t="shared" si="37"/>
        <v>0</v>
      </c>
      <c r="AF138" s="20" t="e">
        <f t="shared" si="46"/>
        <v>#REF!</v>
      </c>
    </row>
    <row r="139" spans="1:32" x14ac:dyDescent="0.25">
      <c r="A139" s="47" t="s">
        <v>12</v>
      </c>
      <c r="B139" s="45"/>
      <c r="C139" s="41">
        <v>2022</v>
      </c>
      <c r="D139" s="43" t="s">
        <v>225</v>
      </c>
      <c r="E139" s="13">
        <v>198</v>
      </c>
      <c r="F139" s="14">
        <v>908313.65056203946</v>
      </c>
      <c r="G139" s="14">
        <f t="shared" si="38"/>
        <v>4587.4426796062598</v>
      </c>
      <c r="H139" s="14">
        <v>14497.165942335501</v>
      </c>
      <c r="I139" s="14">
        <v>0</v>
      </c>
      <c r="J139" s="14">
        <v>0</v>
      </c>
      <c r="K139" s="14"/>
      <c r="L139" s="15"/>
      <c r="M139" s="13">
        <v>196</v>
      </c>
      <c r="N139" s="14">
        <v>921342.82652393379</v>
      </c>
      <c r="O139" s="14">
        <f t="shared" si="39"/>
        <v>4700.7287067547641</v>
      </c>
      <c r="P139" s="14">
        <v>0</v>
      </c>
      <c r="Q139" s="14">
        <v>0</v>
      </c>
      <c r="R139" s="14">
        <v>0</v>
      </c>
      <c r="S139" s="25">
        <f t="shared" si="40"/>
        <v>0</v>
      </c>
      <c r="T139" s="25">
        <f t="shared" si="41"/>
        <v>13029.175961894332</v>
      </c>
      <c r="U139" s="52">
        <f t="shared" si="42"/>
        <v>1.4344357759934923E-2</v>
      </c>
      <c r="V139" s="36">
        <f t="shared" si="43"/>
        <v>-2</v>
      </c>
      <c r="W139" s="36">
        <f t="shared" si="44"/>
        <v>113.28602714850422</v>
      </c>
      <c r="X139" s="52">
        <f t="shared" si="45"/>
        <v>2.4694810390138322E-2</v>
      </c>
      <c r="Y139" s="51">
        <v>2.3409424319487115E-2</v>
      </c>
      <c r="AA139" s="20">
        <f t="shared" si="34"/>
        <v>13029.175961894332</v>
      </c>
      <c r="AB139" s="20">
        <f t="shared" si="35"/>
        <v>-14497.165942335501</v>
      </c>
      <c r="AC139" s="20" t="e">
        <f>#REF!-#REF!</f>
        <v>#REF!</v>
      </c>
      <c r="AD139" s="20">
        <f t="shared" si="36"/>
        <v>0</v>
      </c>
      <c r="AE139" s="20">
        <f t="shared" si="37"/>
        <v>0</v>
      </c>
      <c r="AF139" s="20" t="e">
        <f t="shared" si="46"/>
        <v>#REF!</v>
      </c>
    </row>
    <row r="140" spans="1:32" x14ac:dyDescent="0.25">
      <c r="A140" s="47" t="s">
        <v>12</v>
      </c>
      <c r="B140" s="45" t="s">
        <v>226</v>
      </c>
      <c r="C140" s="41">
        <v>3313</v>
      </c>
      <c r="D140" s="43" t="s">
        <v>227</v>
      </c>
      <c r="E140" s="13">
        <v>421</v>
      </c>
      <c r="F140" s="14">
        <v>1831904.7523571958</v>
      </c>
      <c r="G140" s="14">
        <f t="shared" si="38"/>
        <v>4351.3177015610354</v>
      </c>
      <c r="H140" s="14">
        <v>0</v>
      </c>
      <c r="I140" s="14">
        <v>0</v>
      </c>
      <c r="J140" s="14">
        <v>9488.3357650593662</v>
      </c>
      <c r="K140" s="14"/>
      <c r="L140" s="15"/>
      <c r="M140" s="13">
        <v>408</v>
      </c>
      <c r="N140" s="14">
        <v>1851274.6560908449</v>
      </c>
      <c r="O140" s="14">
        <f t="shared" si="39"/>
        <v>4537.4378825756003</v>
      </c>
      <c r="P140" s="14">
        <v>0</v>
      </c>
      <c r="Q140" s="14">
        <v>0</v>
      </c>
      <c r="R140" s="14">
        <v>11258.337174462275</v>
      </c>
      <c r="S140" s="25">
        <f t="shared" si="40"/>
        <v>1770.0014094029084</v>
      </c>
      <c r="T140" s="25">
        <f t="shared" si="41"/>
        <v>19369.903733649058</v>
      </c>
      <c r="U140" s="52">
        <f t="shared" si="42"/>
        <v>1.0573641292608071E-2</v>
      </c>
      <c r="V140" s="36">
        <f t="shared" si="43"/>
        <v>-13</v>
      </c>
      <c r="W140" s="36">
        <f t="shared" si="44"/>
        <v>186.12018101456488</v>
      </c>
      <c r="X140" s="52">
        <f t="shared" si="45"/>
        <v>4.2773291627911769E-2</v>
      </c>
      <c r="Y140" s="51">
        <v>4.0783187476022054E-2</v>
      </c>
      <c r="AA140" s="20">
        <f t="shared" si="34"/>
        <v>19369.903733649058</v>
      </c>
      <c r="AB140" s="20">
        <f t="shared" si="35"/>
        <v>0</v>
      </c>
      <c r="AC140" s="20" t="e">
        <f>#REF!-#REF!</f>
        <v>#REF!</v>
      </c>
      <c r="AD140" s="20">
        <f t="shared" si="36"/>
        <v>1770.0014094029084</v>
      </c>
      <c r="AE140" s="20">
        <f t="shared" si="37"/>
        <v>0</v>
      </c>
      <c r="AF140" s="20" t="e">
        <f t="shared" si="46"/>
        <v>#REF!</v>
      </c>
    </row>
    <row r="141" spans="1:32" x14ac:dyDescent="0.25">
      <c r="A141" s="47" t="s">
        <v>12</v>
      </c>
      <c r="B141" s="45"/>
      <c r="C141" s="41">
        <v>3371</v>
      </c>
      <c r="D141" s="58" t="s">
        <v>228</v>
      </c>
      <c r="E141" s="13">
        <v>209</v>
      </c>
      <c r="F141" s="14">
        <v>822521.87519999593</v>
      </c>
      <c r="G141" s="14">
        <f t="shared" si="38"/>
        <v>3935.511364593282</v>
      </c>
      <c r="H141" s="14">
        <v>50158.826101357117</v>
      </c>
      <c r="I141" s="14">
        <v>0</v>
      </c>
      <c r="J141" s="14">
        <v>0</v>
      </c>
      <c r="K141" s="14"/>
      <c r="L141" s="15"/>
      <c r="M141" s="13">
        <v>208</v>
      </c>
      <c r="N141" s="14">
        <v>832100.58532677405</v>
      </c>
      <c r="O141" s="14">
        <f t="shared" si="39"/>
        <v>4000.4835833017983</v>
      </c>
      <c r="P141" s="14">
        <v>32114.731059699436</v>
      </c>
      <c r="Q141" s="14">
        <v>0</v>
      </c>
      <c r="R141" s="14">
        <v>0</v>
      </c>
      <c r="S141" s="25">
        <f t="shared" si="40"/>
        <v>0</v>
      </c>
      <c r="T141" s="25">
        <f t="shared" si="41"/>
        <v>9578.7101267781109</v>
      </c>
      <c r="U141" s="52">
        <f t="shared" si="42"/>
        <v>1.164553845385452E-2</v>
      </c>
      <c r="V141" s="36">
        <f t="shared" si="43"/>
        <v>-1</v>
      </c>
      <c r="W141" s="36">
        <f t="shared" si="44"/>
        <v>64.972218708516266</v>
      </c>
      <c r="X141" s="52">
        <f t="shared" si="45"/>
        <v>1.6509218927190483E-2</v>
      </c>
      <c r="Y141" s="51">
        <v>1.5840436714114059E-2</v>
      </c>
      <c r="AA141" s="20">
        <f t="shared" si="34"/>
        <v>9578.7101267781109</v>
      </c>
      <c r="AB141" s="20">
        <f t="shared" si="35"/>
        <v>-18044.095041657682</v>
      </c>
      <c r="AC141" s="20" t="e">
        <f>#REF!-#REF!</f>
        <v>#REF!</v>
      </c>
      <c r="AD141" s="20">
        <f t="shared" si="36"/>
        <v>0</v>
      </c>
      <c r="AE141" s="20">
        <f t="shared" si="37"/>
        <v>0</v>
      </c>
      <c r="AF141" s="20" t="e">
        <f t="shared" si="46"/>
        <v>#REF!</v>
      </c>
    </row>
    <row r="142" spans="1:32" x14ac:dyDescent="0.25">
      <c r="A142" s="47" t="s">
        <v>12</v>
      </c>
      <c r="B142" s="45" t="s">
        <v>229</v>
      </c>
      <c r="C142" s="41">
        <v>3349</v>
      </c>
      <c r="D142" s="43" t="s">
        <v>230</v>
      </c>
      <c r="E142" s="13">
        <v>172</v>
      </c>
      <c r="F142" s="14">
        <v>818160.63165760541</v>
      </c>
      <c r="G142" s="14">
        <f t="shared" si="38"/>
        <v>4756.7478584744504</v>
      </c>
      <c r="H142" s="14">
        <v>16604.407189858146</v>
      </c>
      <c r="I142" s="14">
        <v>0</v>
      </c>
      <c r="J142" s="14">
        <v>0</v>
      </c>
      <c r="K142" s="14"/>
      <c r="L142" s="15"/>
      <c r="M142" s="13">
        <v>155</v>
      </c>
      <c r="N142" s="14">
        <v>762432.29741456814</v>
      </c>
      <c r="O142" s="14">
        <f t="shared" si="39"/>
        <v>4918.9180478359231</v>
      </c>
      <c r="P142" s="14">
        <v>0</v>
      </c>
      <c r="Q142" s="14">
        <v>0</v>
      </c>
      <c r="R142" s="14">
        <v>0</v>
      </c>
      <c r="S142" s="25">
        <f t="shared" si="40"/>
        <v>0</v>
      </c>
      <c r="T142" s="25">
        <f t="shared" si="41"/>
        <v>-55728.334243037272</v>
      </c>
      <c r="U142" s="52">
        <f t="shared" si="42"/>
        <v>-6.8114172311286691E-2</v>
      </c>
      <c r="V142" s="36">
        <f t="shared" si="43"/>
        <v>-17</v>
      </c>
      <c r="W142" s="36">
        <f t="shared" si="44"/>
        <v>162.17018936147269</v>
      </c>
      <c r="X142" s="52">
        <f t="shared" si="45"/>
        <v>3.4092660402959218E-2</v>
      </c>
      <c r="Y142" s="51">
        <v>1.8754469069795832E-2</v>
      </c>
      <c r="AA142" s="20">
        <f t="shared" si="34"/>
        <v>-55728.334243037272</v>
      </c>
      <c r="AB142" s="20">
        <f t="shared" si="35"/>
        <v>-16604.407189858146</v>
      </c>
      <c r="AC142" s="20" t="e">
        <f>#REF!-#REF!</f>
        <v>#REF!</v>
      </c>
      <c r="AD142" s="20">
        <f t="shared" si="36"/>
        <v>0</v>
      </c>
      <c r="AE142" s="20">
        <f t="shared" si="37"/>
        <v>0</v>
      </c>
      <c r="AF142" s="20" t="e">
        <f t="shared" si="46"/>
        <v>#REF!</v>
      </c>
    </row>
    <row r="143" spans="1:32" x14ac:dyDescent="0.25">
      <c r="A143" s="47" t="s">
        <v>12</v>
      </c>
      <c r="B143" s="45"/>
      <c r="C143" s="41">
        <v>3350</v>
      </c>
      <c r="D143" s="58" t="s">
        <v>231</v>
      </c>
      <c r="E143" s="13">
        <v>414</v>
      </c>
      <c r="F143" s="14">
        <v>1573877.0649241011</v>
      </c>
      <c r="G143" s="14">
        <f t="shared" si="38"/>
        <v>3801.6354225219834</v>
      </c>
      <c r="H143" s="14">
        <v>48180.274545891443</v>
      </c>
      <c r="I143" s="14">
        <v>0</v>
      </c>
      <c r="J143" s="14">
        <v>0</v>
      </c>
      <c r="K143" s="14"/>
      <c r="L143" s="15"/>
      <c r="M143" s="13">
        <v>416</v>
      </c>
      <c r="N143" s="14">
        <v>1607911.3612078344</v>
      </c>
      <c r="O143" s="14">
        <f t="shared" si="39"/>
        <v>3865.1715413649868</v>
      </c>
      <c r="P143" s="14">
        <v>14200.616353545571</v>
      </c>
      <c r="Q143" s="14">
        <v>0</v>
      </c>
      <c r="R143" s="14">
        <v>0</v>
      </c>
      <c r="S143" s="25">
        <f t="shared" si="40"/>
        <v>0</v>
      </c>
      <c r="T143" s="25">
        <f t="shared" si="41"/>
        <v>34034.296283733333</v>
      </c>
      <c r="U143" s="52">
        <f t="shared" si="42"/>
        <v>2.1624494722130461E-2</v>
      </c>
      <c r="V143" s="36">
        <f t="shared" si="43"/>
        <v>2</v>
      </c>
      <c r="W143" s="36">
        <f t="shared" si="44"/>
        <v>63.536118843003351</v>
      </c>
      <c r="X143" s="52">
        <f t="shared" si="45"/>
        <v>1.6712838497504823E-2</v>
      </c>
      <c r="Y143" s="51">
        <v>1.7062349912506214E-2</v>
      </c>
      <c r="AA143" s="20">
        <f t="shared" si="34"/>
        <v>34034.296283733333</v>
      </c>
      <c r="AB143" s="20">
        <f t="shared" si="35"/>
        <v>-33979.658192345873</v>
      </c>
      <c r="AC143" s="20" t="e">
        <f>#REF!-#REF!</f>
        <v>#REF!</v>
      </c>
      <c r="AD143" s="20">
        <f t="shared" si="36"/>
        <v>0</v>
      </c>
      <c r="AE143" s="20">
        <f t="shared" si="37"/>
        <v>0</v>
      </c>
      <c r="AF143" s="20" t="e">
        <f t="shared" si="46"/>
        <v>#REF!</v>
      </c>
    </row>
    <row r="144" spans="1:32" x14ac:dyDescent="0.25">
      <c r="A144" s="47" t="s">
        <v>12</v>
      </c>
      <c r="B144" s="45" t="s">
        <v>232</v>
      </c>
      <c r="C144" s="41">
        <v>2134</v>
      </c>
      <c r="D144" s="58" t="s">
        <v>233</v>
      </c>
      <c r="E144" s="13">
        <v>97</v>
      </c>
      <c r="F144" s="14">
        <v>470552.34867859271</v>
      </c>
      <c r="G144" s="14">
        <f t="shared" si="38"/>
        <v>4851.0551410164198</v>
      </c>
      <c r="H144" s="14">
        <v>66400.064590474765</v>
      </c>
      <c r="I144" s="14">
        <v>0</v>
      </c>
      <c r="J144" s="14">
        <v>0</v>
      </c>
      <c r="K144" s="14"/>
      <c r="L144" s="15"/>
      <c r="M144" s="13">
        <v>99</v>
      </c>
      <c r="N144" s="14">
        <v>484583.29574192991</v>
      </c>
      <c r="O144" s="14">
        <f t="shared" si="39"/>
        <v>4894.7807650699988</v>
      </c>
      <c r="P144" s="14">
        <v>57968.47811642068</v>
      </c>
      <c r="Q144" s="14">
        <v>0</v>
      </c>
      <c r="R144" s="14">
        <v>0</v>
      </c>
      <c r="S144" s="25">
        <f t="shared" si="40"/>
        <v>0</v>
      </c>
      <c r="T144" s="25">
        <f t="shared" si="41"/>
        <v>14030.947063337197</v>
      </c>
      <c r="U144" s="52">
        <f t="shared" si="42"/>
        <v>2.9818036404958947E-2</v>
      </c>
      <c r="V144" s="36">
        <f t="shared" si="43"/>
        <v>2</v>
      </c>
      <c r="W144" s="36">
        <f t="shared" si="44"/>
        <v>43.72562405357894</v>
      </c>
      <c r="X144" s="52">
        <f t="shared" si="45"/>
        <v>9.0136316291009599E-3</v>
      </c>
      <c r="Y144" s="51">
        <v>1.3925903123186867E-2</v>
      </c>
      <c r="AA144" s="20">
        <f t="shared" si="34"/>
        <v>14030.947063337197</v>
      </c>
      <c r="AB144" s="20">
        <f t="shared" si="35"/>
        <v>-8431.5864740540856</v>
      </c>
      <c r="AC144" s="20" t="e">
        <f>#REF!-#REF!</f>
        <v>#REF!</v>
      </c>
      <c r="AD144" s="20">
        <f t="shared" si="36"/>
        <v>0</v>
      </c>
      <c r="AE144" s="20">
        <f t="shared" si="37"/>
        <v>0</v>
      </c>
      <c r="AF144" s="20" t="e">
        <f t="shared" si="46"/>
        <v>#REF!</v>
      </c>
    </row>
    <row r="145" spans="1:32" x14ac:dyDescent="0.25">
      <c r="A145" s="47" t="s">
        <v>12</v>
      </c>
      <c r="B145" s="45" t="s">
        <v>234</v>
      </c>
      <c r="C145" s="41">
        <v>2148</v>
      </c>
      <c r="D145" s="43" t="s">
        <v>235</v>
      </c>
      <c r="E145" s="13">
        <v>291</v>
      </c>
      <c r="F145" s="14">
        <v>1137175.5808740442</v>
      </c>
      <c r="G145" s="14">
        <f t="shared" si="38"/>
        <v>3907.8198655465435</v>
      </c>
      <c r="H145" s="14">
        <v>20211.965619820519</v>
      </c>
      <c r="I145" s="14">
        <v>0</v>
      </c>
      <c r="J145" s="14">
        <v>0</v>
      </c>
      <c r="K145" s="14"/>
      <c r="L145" s="15"/>
      <c r="M145" s="13">
        <v>289</v>
      </c>
      <c r="N145" s="14">
        <v>1154539.8694773386</v>
      </c>
      <c r="O145" s="14">
        <f t="shared" si="39"/>
        <v>3994.9476452503068</v>
      </c>
      <c r="P145" s="14">
        <v>0</v>
      </c>
      <c r="Q145" s="14">
        <v>0</v>
      </c>
      <c r="R145" s="14">
        <v>0</v>
      </c>
      <c r="S145" s="25">
        <f t="shared" si="40"/>
        <v>0</v>
      </c>
      <c r="T145" s="25">
        <f t="shared" si="41"/>
        <v>17364.288603294408</v>
      </c>
      <c r="U145" s="52">
        <f t="shared" si="42"/>
        <v>1.5269663625689267E-2</v>
      </c>
      <c r="V145" s="36">
        <f t="shared" si="43"/>
        <v>-2</v>
      </c>
      <c r="W145" s="36">
        <f t="shared" si="44"/>
        <v>87.127779703763281</v>
      </c>
      <c r="X145" s="52">
        <f t="shared" si="45"/>
        <v>2.2295751263237351E-2</v>
      </c>
      <c r="Y145" s="51">
        <v>2.1599445269428363E-2</v>
      </c>
      <c r="AA145" s="20">
        <f t="shared" si="34"/>
        <v>17364.288603294408</v>
      </c>
      <c r="AB145" s="20">
        <f t="shared" si="35"/>
        <v>-20211.965619820519</v>
      </c>
      <c r="AC145" s="20" t="e">
        <f>#REF!-#REF!</f>
        <v>#REF!</v>
      </c>
      <c r="AD145" s="20">
        <f t="shared" si="36"/>
        <v>0</v>
      </c>
      <c r="AE145" s="20">
        <f t="shared" si="37"/>
        <v>0</v>
      </c>
      <c r="AF145" s="20" t="e">
        <f t="shared" si="46"/>
        <v>#REF!</v>
      </c>
    </row>
    <row r="146" spans="1:32" x14ac:dyDescent="0.25">
      <c r="A146" s="47" t="s">
        <v>12</v>
      </c>
      <c r="B146" s="45" t="s">
        <v>236</v>
      </c>
      <c r="C146" s="41">
        <v>2081</v>
      </c>
      <c r="D146" s="58" t="s">
        <v>237</v>
      </c>
      <c r="E146" s="13">
        <v>163</v>
      </c>
      <c r="F146" s="14">
        <v>706204.02546157199</v>
      </c>
      <c r="G146" s="14">
        <f t="shared" si="38"/>
        <v>4332.5400335065769</v>
      </c>
      <c r="H146" s="14">
        <v>59743.721831655595</v>
      </c>
      <c r="I146" s="14">
        <v>0</v>
      </c>
      <c r="J146" s="14">
        <v>0</v>
      </c>
      <c r="K146" s="14"/>
      <c r="L146" s="15"/>
      <c r="M146" s="13">
        <v>181</v>
      </c>
      <c r="N146" s="14">
        <v>783645.90370122786</v>
      </c>
      <c r="O146" s="14">
        <f t="shared" si="39"/>
        <v>4329.5353795647952</v>
      </c>
      <c r="P146" s="14">
        <v>49792.606442546472</v>
      </c>
      <c r="Q146" s="14">
        <v>0</v>
      </c>
      <c r="R146" s="14">
        <v>0</v>
      </c>
      <c r="S146" s="25">
        <f t="shared" si="40"/>
        <v>0</v>
      </c>
      <c r="T146" s="25">
        <f t="shared" si="41"/>
        <v>77441.878239655867</v>
      </c>
      <c r="U146" s="52">
        <f t="shared" si="42"/>
        <v>0.10965935543774363</v>
      </c>
      <c r="V146" s="36">
        <f t="shared" si="43"/>
        <v>18</v>
      </c>
      <c r="W146" s="36">
        <f t="shared" si="44"/>
        <v>-3.0046539417817257</v>
      </c>
      <c r="X146" s="52">
        <f t="shared" si="45"/>
        <v>-6.9350863893802295E-4</v>
      </c>
      <c r="Y146" s="51">
        <v>1.5418854725128606E-2</v>
      </c>
      <c r="AA146" s="20">
        <f t="shared" si="34"/>
        <v>77441.878239655867</v>
      </c>
      <c r="AB146" s="20">
        <f t="shared" si="35"/>
        <v>-9951.1153891091235</v>
      </c>
      <c r="AC146" s="20" t="e">
        <f>#REF!-#REF!</f>
        <v>#REF!</v>
      </c>
      <c r="AD146" s="20">
        <f t="shared" si="36"/>
        <v>0</v>
      </c>
      <c r="AE146" s="20">
        <f t="shared" si="37"/>
        <v>0</v>
      </c>
      <c r="AF146" s="20" t="e">
        <f t="shared" si="46"/>
        <v>#REF!</v>
      </c>
    </row>
    <row r="147" spans="1:32" x14ac:dyDescent="0.25">
      <c r="A147" s="47" t="s">
        <v>12</v>
      </c>
      <c r="B147" s="45" t="s">
        <v>238</v>
      </c>
      <c r="C147" s="41">
        <v>2057</v>
      </c>
      <c r="D147" s="43" t="s">
        <v>239</v>
      </c>
      <c r="E147" s="13">
        <v>428</v>
      </c>
      <c r="F147" s="14">
        <v>1720174.3074941891</v>
      </c>
      <c r="G147" s="14">
        <f t="shared" si="38"/>
        <v>4019.0988492854885</v>
      </c>
      <c r="H147" s="14">
        <v>12613.96937943832</v>
      </c>
      <c r="I147" s="14">
        <v>0</v>
      </c>
      <c r="J147" s="14">
        <v>0</v>
      </c>
      <c r="K147" s="14"/>
      <c r="L147" s="15"/>
      <c r="M147" s="13">
        <v>436</v>
      </c>
      <c r="N147" s="14">
        <v>1806529.442017829</v>
      </c>
      <c r="O147" s="14">
        <f t="shared" si="39"/>
        <v>4143.4161514170391</v>
      </c>
      <c r="P147" s="14">
        <v>0</v>
      </c>
      <c r="Q147" s="14">
        <v>0</v>
      </c>
      <c r="R147" s="14">
        <v>0</v>
      </c>
      <c r="S147" s="25">
        <f t="shared" si="40"/>
        <v>0</v>
      </c>
      <c r="T147" s="25">
        <f t="shared" si="41"/>
        <v>86355.134523639921</v>
      </c>
      <c r="U147" s="52">
        <f t="shared" si="42"/>
        <v>5.0201386073156273E-2</v>
      </c>
      <c r="V147" s="36">
        <f t="shared" si="43"/>
        <v>8</v>
      </c>
      <c r="W147" s="36">
        <f t="shared" si="44"/>
        <v>124.3173021315506</v>
      </c>
      <c r="X147" s="52">
        <f t="shared" si="45"/>
        <v>3.0931635869979157E-2</v>
      </c>
      <c r="Y147" s="51">
        <v>3.2152104291657935E-2</v>
      </c>
      <c r="AA147" s="20">
        <f t="shared" si="34"/>
        <v>86355.134523639921</v>
      </c>
      <c r="AB147" s="20">
        <f t="shared" si="35"/>
        <v>-12613.96937943832</v>
      </c>
      <c r="AC147" s="20" t="e">
        <f>#REF!-#REF!</f>
        <v>#REF!</v>
      </c>
      <c r="AD147" s="20">
        <f t="shared" si="36"/>
        <v>0</v>
      </c>
      <c r="AE147" s="20">
        <f t="shared" si="37"/>
        <v>0</v>
      </c>
      <c r="AF147" s="20" t="e">
        <f t="shared" si="46"/>
        <v>#REF!</v>
      </c>
    </row>
    <row r="148" spans="1:32" x14ac:dyDescent="0.25">
      <c r="A148" s="47" t="s">
        <v>12</v>
      </c>
      <c r="B148" s="45" t="s">
        <v>240</v>
      </c>
      <c r="C148" s="41">
        <v>2058</v>
      </c>
      <c r="D148" s="43" t="s">
        <v>241</v>
      </c>
      <c r="E148" s="13">
        <v>420</v>
      </c>
      <c r="F148" s="14">
        <v>1477992.9453340573</v>
      </c>
      <c r="G148" s="14">
        <f t="shared" si="38"/>
        <v>3519.030822223946</v>
      </c>
      <c r="H148" s="14">
        <v>7992.9453340573236</v>
      </c>
      <c r="I148" s="14">
        <v>24469.709818100266</v>
      </c>
      <c r="J148" s="14">
        <v>0</v>
      </c>
      <c r="K148" s="14"/>
      <c r="L148" s="15"/>
      <c r="M148" s="13">
        <v>416</v>
      </c>
      <c r="N148" s="14">
        <v>1560000</v>
      </c>
      <c r="O148" s="14">
        <f t="shared" si="39"/>
        <v>3750</v>
      </c>
      <c r="P148" s="14">
        <v>0</v>
      </c>
      <c r="Q148" s="14">
        <v>69869.552406479532</v>
      </c>
      <c r="R148" s="14">
        <v>0</v>
      </c>
      <c r="S148" s="25">
        <f t="shared" si="40"/>
        <v>0</v>
      </c>
      <c r="T148" s="25">
        <f t="shared" si="41"/>
        <v>82007.054665942676</v>
      </c>
      <c r="U148" s="52">
        <f t="shared" si="42"/>
        <v>5.5485416845076685E-2</v>
      </c>
      <c r="V148" s="36">
        <f t="shared" si="43"/>
        <v>-4</v>
      </c>
      <c r="W148" s="36">
        <f t="shared" si="44"/>
        <v>230.96917777605404</v>
      </c>
      <c r="X148" s="52">
        <f t="shared" si="45"/>
        <v>6.5634315083971551E-2</v>
      </c>
      <c r="Y148" s="51">
        <v>6.5634315083971551E-2</v>
      </c>
      <c r="AA148" s="20">
        <f t="shared" si="34"/>
        <v>82007.054665942676</v>
      </c>
      <c r="AB148" s="20">
        <f t="shared" si="35"/>
        <v>-7992.9453340573236</v>
      </c>
      <c r="AC148" s="20" t="e">
        <f>#REF!-#REF!</f>
        <v>#REF!</v>
      </c>
      <c r="AD148" s="20">
        <f t="shared" si="36"/>
        <v>0</v>
      </c>
      <c r="AE148" s="20">
        <f t="shared" si="37"/>
        <v>45399.842588379266</v>
      </c>
      <c r="AF148" s="20" t="e">
        <f t="shared" si="46"/>
        <v>#REF!</v>
      </c>
    </row>
    <row r="149" spans="1:32" x14ac:dyDescent="0.25">
      <c r="A149" s="47" t="s">
        <v>12</v>
      </c>
      <c r="B149" s="45"/>
      <c r="C149" s="41">
        <v>3368</v>
      </c>
      <c r="D149" s="58" t="s">
        <v>242</v>
      </c>
      <c r="E149" s="13">
        <v>189</v>
      </c>
      <c r="F149" s="14">
        <v>725978.25187725772</v>
      </c>
      <c r="G149" s="14">
        <f t="shared" si="38"/>
        <v>3841.1547718373422</v>
      </c>
      <c r="H149" s="14">
        <v>42361.016413472593</v>
      </c>
      <c r="I149" s="14">
        <v>0</v>
      </c>
      <c r="J149" s="14">
        <v>0</v>
      </c>
      <c r="K149" s="14"/>
      <c r="L149" s="15"/>
      <c r="M149" s="13">
        <v>185</v>
      </c>
      <c r="N149" s="14">
        <v>724049.73479294637</v>
      </c>
      <c r="O149" s="14">
        <f t="shared" si="39"/>
        <v>3913.7823502321426</v>
      </c>
      <c r="P149" s="14">
        <v>25631.325576414238</v>
      </c>
      <c r="Q149" s="14">
        <v>0</v>
      </c>
      <c r="R149" s="14">
        <v>0</v>
      </c>
      <c r="S149" s="25">
        <f t="shared" si="40"/>
        <v>0</v>
      </c>
      <c r="T149" s="25">
        <f t="shared" si="41"/>
        <v>-1928.5170843113447</v>
      </c>
      <c r="U149" s="52">
        <f t="shared" si="42"/>
        <v>-2.6564391968003642E-3</v>
      </c>
      <c r="V149" s="36">
        <f t="shared" si="43"/>
        <v>-4</v>
      </c>
      <c r="W149" s="36">
        <f t="shared" si="44"/>
        <v>72.627578394800366</v>
      </c>
      <c r="X149" s="52">
        <f t="shared" si="45"/>
        <v>1.8907745901647344E-2</v>
      </c>
      <c r="Y149" s="51">
        <v>1.5500055286565395E-2</v>
      </c>
      <c r="AA149" s="20">
        <f t="shared" si="34"/>
        <v>-1928.5170843113447</v>
      </c>
      <c r="AB149" s="20">
        <f t="shared" si="35"/>
        <v>-16729.690837058355</v>
      </c>
      <c r="AC149" s="20" t="e">
        <f>#REF!-#REF!</f>
        <v>#REF!</v>
      </c>
      <c r="AD149" s="20">
        <f t="shared" si="36"/>
        <v>0</v>
      </c>
      <c r="AE149" s="20">
        <f t="shared" si="37"/>
        <v>0</v>
      </c>
      <c r="AF149" s="20" t="e">
        <f t="shared" si="46"/>
        <v>#REF!</v>
      </c>
    </row>
    <row r="150" spans="1:32" x14ac:dyDescent="0.25">
      <c r="A150" s="47" t="s">
        <v>12</v>
      </c>
      <c r="B150" s="45"/>
      <c r="C150" s="41">
        <v>2060</v>
      </c>
      <c r="D150" s="43" t="s">
        <v>243</v>
      </c>
      <c r="E150" s="13">
        <v>559</v>
      </c>
      <c r="F150" s="14">
        <v>2376142.2555719879</v>
      </c>
      <c r="G150" s="14">
        <f t="shared" si="38"/>
        <v>4250.7017094311059</v>
      </c>
      <c r="H150" s="14">
        <v>30989.637106233276</v>
      </c>
      <c r="I150" s="14">
        <v>0</v>
      </c>
      <c r="J150" s="14">
        <v>22085.658212388385</v>
      </c>
      <c r="K150" s="14"/>
      <c r="L150" s="15"/>
      <c r="M150" s="13">
        <v>558</v>
      </c>
      <c r="N150" s="14">
        <v>2425010.7845758526</v>
      </c>
      <c r="O150" s="14">
        <f t="shared" si="39"/>
        <v>4345.8974633975849</v>
      </c>
      <c r="P150" s="14">
        <v>0</v>
      </c>
      <c r="Q150" s="14">
        <v>0</v>
      </c>
      <c r="R150" s="14">
        <v>13729.480525631378</v>
      </c>
      <c r="S150" s="25">
        <f t="shared" si="40"/>
        <v>-8356.1776867570079</v>
      </c>
      <c r="T150" s="25">
        <f t="shared" si="41"/>
        <v>48868.52900386462</v>
      </c>
      <c r="U150" s="52">
        <f t="shared" si="42"/>
        <v>2.0566331367269486E-2</v>
      </c>
      <c r="V150" s="36">
        <f t="shared" si="43"/>
        <v>-1</v>
      </c>
      <c r="W150" s="36">
        <f t="shared" si="44"/>
        <v>95.19575396647906</v>
      </c>
      <c r="X150" s="52">
        <f t="shared" si="45"/>
        <v>2.2395303287282342E-2</v>
      </c>
      <c r="Y150" s="51">
        <v>2.2309007644881085E-2</v>
      </c>
      <c r="AA150" s="20">
        <f t="shared" si="34"/>
        <v>48868.52900386462</v>
      </c>
      <c r="AB150" s="20">
        <f t="shared" si="35"/>
        <v>-30989.637106233276</v>
      </c>
      <c r="AC150" s="20" t="e">
        <f>#REF!-#REF!</f>
        <v>#REF!</v>
      </c>
      <c r="AD150" s="20">
        <f t="shared" si="36"/>
        <v>-8356.1776867570079</v>
      </c>
      <c r="AE150" s="20">
        <f t="shared" si="37"/>
        <v>0</v>
      </c>
      <c r="AF150" s="20" t="e">
        <f t="shared" si="46"/>
        <v>#REF!</v>
      </c>
    </row>
    <row r="151" spans="1:32" x14ac:dyDescent="0.25">
      <c r="A151" s="47" t="s">
        <v>12</v>
      </c>
      <c r="B151" s="45"/>
      <c r="C151" s="41">
        <v>2061</v>
      </c>
      <c r="D151" s="43" t="s">
        <v>244</v>
      </c>
      <c r="E151" s="13">
        <v>558</v>
      </c>
      <c r="F151" s="14">
        <v>2079103.1311117604</v>
      </c>
      <c r="G151" s="14">
        <f t="shared" si="38"/>
        <v>3725.9912743938357</v>
      </c>
      <c r="H151" s="14">
        <v>21940.75548125268</v>
      </c>
      <c r="I151" s="14">
        <v>0</v>
      </c>
      <c r="J151" s="14">
        <v>0</v>
      </c>
      <c r="K151" s="14"/>
      <c r="L151" s="15"/>
      <c r="M151" s="13">
        <v>538</v>
      </c>
      <c r="N151" s="14">
        <v>2066896.2569012409</v>
      </c>
      <c r="O151" s="14">
        <f t="shared" si="39"/>
        <v>3841.8146039056523</v>
      </c>
      <c r="P151" s="14">
        <v>0</v>
      </c>
      <c r="Q151" s="14">
        <v>0</v>
      </c>
      <c r="R151" s="14">
        <v>0</v>
      </c>
      <c r="S151" s="25">
        <f t="shared" si="40"/>
        <v>0</v>
      </c>
      <c r="T151" s="25">
        <f t="shared" si="41"/>
        <v>-12206.874210519483</v>
      </c>
      <c r="U151" s="52">
        <f t="shared" si="42"/>
        <v>-5.8712211183059582E-3</v>
      </c>
      <c r="V151" s="36">
        <f t="shared" si="43"/>
        <v>-20</v>
      </c>
      <c r="W151" s="36">
        <f t="shared" si="44"/>
        <v>115.82332951181661</v>
      </c>
      <c r="X151" s="52">
        <f t="shared" si="45"/>
        <v>3.1085239063169734E-2</v>
      </c>
      <c r="Y151" s="51">
        <v>2.9039420129755245E-2</v>
      </c>
      <c r="AA151" s="20">
        <f t="shared" si="34"/>
        <v>-12206.874210519483</v>
      </c>
      <c r="AB151" s="20">
        <f t="shared" si="35"/>
        <v>-21940.75548125268</v>
      </c>
      <c r="AC151" s="20" t="e">
        <f>#REF!-#REF!</f>
        <v>#REF!</v>
      </c>
      <c r="AD151" s="20">
        <f t="shared" si="36"/>
        <v>0</v>
      </c>
      <c r="AE151" s="20">
        <f t="shared" si="37"/>
        <v>0</v>
      </c>
      <c r="AF151" s="20" t="e">
        <f t="shared" si="46"/>
        <v>#REF!</v>
      </c>
    </row>
    <row r="152" spans="1:32" x14ac:dyDescent="0.25">
      <c r="A152" s="47" t="s">
        <v>12</v>
      </c>
      <c r="B152" s="45" t="s">
        <v>245</v>
      </c>
      <c r="C152" s="41">
        <v>2200</v>
      </c>
      <c r="D152" s="58" t="s">
        <v>246</v>
      </c>
      <c r="E152" s="13">
        <v>206</v>
      </c>
      <c r="F152" s="14">
        <v>891646.88571660977</v>
      </c>
      <c r="G152" s="14">
        <f t="shared" si="38"/>
        <v>4328.3829403718919</v>
      </c>
      <c r="H152" s="14">
        <v>33565.607410329976</v>
      </c>
      <c r="I152" s="14">
        <v>0</v>
      </c>
      <c r="J152" s="14">
        <v>0</v>
      </c>
      <c r="K152" s="14"/>
      <c r="L152" s="15"/>
      <c r="M152" s="13">
        <v>204</v>
      </c>
      <c r="N152" s="14">
        <v>898263.13834232942</v>
      </c>
      <c r="O152" s="14">
        <f t="shared" si="39"/>
        <v>4403.2506781486736</v>
      </c>
      <c r="P152" s="14">
        <v>13712.132494349848</v>
      </c>
      <c r="Q152" s="14">
        <v>0</v>
      </c>
      <c r="R152" s="14">
        <v>0</v>
      </c>
      <c r="S152" s="25">
        <f t="shared" si="40"/>
        <v>0</v>
      </c>
      <c r="T152" s="25">
        <f t="shared" si="41"/>
        <v>6616.2526257196441</v>
      </c>
      <c r="U152" s="52">
        <f t="shared" si="42"/>
        <v>7.4202610155500448E-3</v>
      </c>
      <c r="V152" s="36">
        <f t="shared" si="43"/>
        <v>-2</v>
      </c>
      <c r="W152" s="36">
        <f t="shared" si="44"/>
        <v>74.867737776781723</v>
      </c>
      <c r="X152" s="52">
        <f t="shared" si="45"/>
        <v>1.7296930241192721E-2</v>
      </c>
      <c r="Y152" s="51">
        <v>1.6038867103867149E-2</v>
      </c>
      <c r="AA152" s="20">
        <f t="shared" si="34"/>
        <v>6616.2526257196441</v>
      </c>
      <c r="AB152" s="20">
        <f t="shared" si="35"/>
        <v>-19853.474915980129</v>
      </c>
      <c r="AC152" s="20" t="e">
        <f>#REF!-#REF!</f>
        <v>#REF!</v>
      </c>
      <c r="AD152" s="20">
        <f t="shared" si="36"/>
        <v>0</v>
      </c>
      <c r="AE152" s="20">
        <f t="shared" si="37"/>
        <v>0</v>
      </c>
      <c r="AF152" s="20" t="e">
        <f t="shared" si="46"/>
        <v>#REF!</v>
      </c>
    </row>
    <row r="153" spans="1:32" x14ac:dyDescent="0.25">
      <c r="A153" s="47" t="s">
        <v>12</v>
      </c>
      <c r="B153" s="45" t="s">
        <v>247</v>
      </c>
      <c r="C153" s="41">
        <v>3362</v>
      </c>
      <c r="D153" s="58" t="s">
        <v>248</v>
      </c>
      <c r="E153" s="13">
        <v>319</v>
      </c>
      <c r="F153" s="14">
        <v>1237721.8166068713</v>
      </c>
      <c r="G153" s="14">
        <f t="shared" si="38"/>
        <v>3880.0056946923864</v>
      </c>
      <c r="H153" s="14">
        <v>43362.860810184851</v>
      </c>
      <c r="I153" s="14">
        <v>0</v>
      </c>
      <c r="J153" s="14">
        <v>0</v>
      </c>
      <c r="K153" s="14"/>
      <c r="L153" s="15"/>
      <c r="M153" s="13">
        <v>275</v>
      </c>
      <c r="N153" s="14">
        <v>1100601.3188610668</v>
      </c>
      <c r="O153" s="14">
        <f t="shared" si="39"/>
        <v>4002.1866140402431</v>
      </c>
      <c r="P153" s="14">
        <v>14279.997600660543</v>
      </c>
      <c r="Q153" s="14">
        <v>0</v>
      </c>
      <c r="R153" s="14">
        <v>0</v>
      </c>
      <c r="S153" s="25">
        <f t="shared" si="40"/>
        <v>0</v>
      </c>
      <c r="T153" s="25">
        <f t="shared" si="41"/>
        <v>-137120.49774580449</v>
      </c>
      <c r="U153" s="52">
        <f t="shared" si="42"/>
        <v>-0.11078458495763677</v>
      </c>
      <c r="V153" s="36">
        <f t="shared" si="43"/>
        <v>-44</v>
      </c>
      <c r="W153" s="36">
        <f t="shared" si="44"/>
        <v>122.18091934785662</v>
      </c>
      <c r="X153" s="52">
        <f t="shared" si="45"/>
        <v>3.1489881449141333E-2</v>
      </c>
      <c r="Y153" s="51">
        <v>1.6699054952936443E-2</v>
      </c>
      <c r="AA153" s="20">
        <f t="shared" si="34"/>
        <v>-137120.49774580449</v>
      </c>
      <c r="AB153" s="20">
        <f t="shared" si="35"/>
        <v>-29082.863209524308</v>
      </c>
      <c r="AC153" s="20" t="e">
        <f>#REF!-#REF!</f>
        <v>#REF!</v>
      </c>
      <c r="AD153" s="20">
        <f t="shared" si="36"/>
        <v>0</v>
      </c>
      <c r="AE153" s="20">
        <f t="shared" si="37"/>
        <v>0</v>
      </c>
      <c r="AF153" s="20" t="e">
        <f t="shared" si="46"/>
        <v>#REF!</v>
      </c>
    </row>
    <row r="154" spans="1:32" x14ac:dyDescent="0.25">
      <c r="A154" s="47" t="s">
        <v>12</v>
      </c>
      <c r="B154" s="45"/>
      <c r="C154" s="41">
        <v>2135</v>
      </c>
      <c r="D154" s="58" t="s">
        <v>249</v>
      </c>
      <c r="E154" s="13">
        <v>284</v>
      </c>
      <c r="F154" s="14">
        <v>1228859.2203770536</v>
      </c>
      <c r="G154" s="14">
        <f t="shared" si="38"/>
        <v>4326.9690858346958</v>
      </c>
      <c r="H154" s="14">
        <v>11680.038159366464</v>
      </c>
      <c r="I154" s="14">
        <v>0</v>
      </c>
      <c r="J154" s="14">
        <v>17046.840527055519</v>
      </c>
      <c r="K154" s="14"/>
      <c r="L154" s="15"/>
      <c r="M154" s="13">
        <v>291</v>
      </c>
      <c r="N154" s="14">
        <v>1277338.969874549</v>
      </c>
      <c r="O154" s="14">
        <f t="shared" si="39"/>
        <v>4389.4809961324709</v>
      </c>
      <c r="P154" s="14">
        <v>1213.3269212658051</v>
      </c>
      <c r="Q154" s="14">
        <v>0</v>
      </c>
      <c r="R154" s="14">
        <v>0</v>
      </c>
      <c r="S154" s="25">
        <f t="shared" si="40"/>
        <v>-17046.840527055519</v>
      </c>
      <c r="T154" s="25">
        <f t="shared" si="41"/>
        <v>48479.749497495359</v>
      </c>
      <c r="U154" s="52">
        <f t="shared" si="42"/>
        <v>3.9451019851256985E-2</v>
      </c>
      <c r="V154" s="36">
        <f t="shared" si="43"/>
        <v>7</v>
      </c>
      <c r="W154" s="36">
        <f t="shared" si="44"/>
        <v>62.511910297775103</v>
      </c>
      <c r="X154" s="52">
        <f t="shared" si="45"/>
        <v>1.4447043428718276E-2</v>
      </c>
      <c r="Y154" s="51">
        <v>1.6686787649317303E-2</v>
      </c>
      <c r="AA154" s="20">
        <f t="shared" si="34"/>
        <v>48479.749497495359</v>
      </c>
      <c r="AB154" s="20">
        <f t="shared" si="35"/>
        <v>-10466.711238100659</v>
      </c>
      <c r="AC154" s="20" t="e">
        <f>#REF!-#REF!</f>
        <v>#REF!</v>
      </c>
      <c r="AD154" s="20">
        <f t="shared" si="36"/>
        <v>-17046.840527055519</v>
      </c>
      <c r="AE154" s="20">
        <f t="shared" si="37"/>
        <v>0</v>
      </c>
      <c r="AF154" s="20" t="e">
        <f t="shared" si="46"/>
        <v>#REF!</v>
      </c>
    </row>
    <row r="155" spans="1:32" x14ac:dyDescent="0.25">
      <c r="A155" s="47" t="s">
        <v>12</v>
      </c>
      <c r="B155" s="45" t="s">
        <v>250</v>
      </c>
      <c r="C155" s="41">
        <v>2071</v>
      </c>
      <c r="D155" s="43" t="s">
        <v>251</v>
      </c>
      <c r="E155" s="13">
        <v>427</v>
      </c>
      <c r="F155" s="14">
        <v>1635749.5608180468</v>
      </c>
      <c r="G155" s="14">
        <f t="shared" si="38"/>
        <v>3830.7952243982359</v>
      </c>
      <c r="H155" s="14">
        <v>0</v>
      </c>
      <c r="I155" s="14">
        <v>0</v>
      </c>
      <c r="J155" s="14">
        <v>0</v>
      </c>
      <c r="K155" s="14"/>
      <c r="L155" s="15"/>
      <c r="M155" s="13">
        <v>428</v>
      </c>
      <c r="N155" s="14">
        <v>1704711.5970695093</v>
      </c>
      <c r="O155" s="14">
        <f t="shared" si="39"/>
        <v>3982.9710211904426</v>
      </c>
      <c r="P155" s="14">
        <v>0</v>
      </c>
      <c r="Q155" s="14">
        <v>0</v>
      </c>
      <c r="R155" s="14">
        <v>0</v>
      </c>
      <c r="S155" s="25">
        <f t="shared" si="40"/>
        <v>0</v>
      </c>
      <c r="T155" s="25">
        <f t="shared" si="41"/>
        <v>68962.03625146253</v>
      </c>
      <c r="U155" s="52">
        <f t="shared" si="42"/>
        <v>4.215928764607102E-2</v>
      </c>
      <c r="V155" s="36">
        <f t="shared" si="43"/>
        <v>1</v>
      </c>
      <c r="W155" s="36">
        <f t="shared" si="44"/>
        <v>152.17579679220671</v>
      </c>
      <c r="X155" s="52">
        <f t="shared" si="45"/>
        <v>3.9724336039421493E-2</v>
      </c>
      <c r="Y155" s="51">
        <v>3.9887767222567483E-2</v>
      </c>
      <c r="AA155" s="20">
        <f t="shared" si="34"/>
        <v>68962.03625146253</v>
      </c>
      <c r="AB155" s="20">
        <f t="shared" si="35"/>
        <v>0</v>
      </c>
      <c r="AC155" s="20" t="e">
        <f>#REF!-#REF!</f>
        <v>#REF!</v>
      </c>
      <c r="AD155" s="20">
        <f t="shared" si="36"/>
        <v>0</v>
      </c>
      <c r="AE155" s="20">
        <f t="shared" si="37"/>
        <v>0</v>
      </c>
      <c r="AF155" s="20" t="e">
        <f t="shared" si="46"/>
        <v>#REF!</v>
      </c>
    </row>
    <row r="156" spans="1:32" x14ac:dyDescent="0.25">
      <c r="A156" s="47" t="s">
        <v>12</v>
      </c>
      <c r="B156" s="45"/>
      <c r="C156" s="41">
        <v>2193</v>
      </c>
      <c r="D156" s="43" t="s">
        <v>252</v>
      </c>
      <c r="E156" s="13">
        <v>378</v>
      </c>
      <c r="F156" s="14">
        <v>1640978.2548600035</v>
      </c>
      <c r="G156" s="14">
        <f t="shared" si="38"/>
        <v>4341.212314444454</v>
      </c>
      <c r="H156" s="14">
        <v>18247.47214249894</v>
      </c>
      <c r="I156" s="14">
        <v>0</v>
      </c>
      <c r="J156" s="14">
        <v>0</v>
      </c>
      <c r="K156" s="14"/>
      <c r="L156" s="15"/>
      <c r="M156" s="13">
        <v>378</v>
      </c>
      <c r="N156" s="14">
        <v>1687261.5198410701</v>
      </c>
      <c r="O156" s="14">
        <f t="shared" si="39"/>
        <v>4463.6548143943655</v>
      </c>
      <c r="P156" s="14">
        <v>0</v>
      </c>
      <c r="Q156" s="14">
        <v>0</v>
      </c>
      <c r="R156" s="14">
        <v>0</v>
      </c>
      <c r="S156" s="25">
        <f t="shared" si="40"/>
        <v>0</v>
      </c>
      <c r="T156" s="25">
        <f t="shared" si="41"/>
        <v>46283.264981066575</v>
      </c>
      <c r="U156" s="52">
        <f t="shared" si="42"/>
        <v>2.820467903458912E-2</v>
      </c>
      <c r="V156" s="36">
        <f t="shared" si="43"/>
        <v>0</v>
      </c>
      <c r="W156" s="36">
        <f t="shared" si="44"/>
        <v>122.44249994991151</v>
      </c>
      <c r="X156" s="52">
        <f t="shared" si="45"/>
        <v>2.820467903458912E-2</v>
      </c>
      <c r="Y156" s="51">
        <v>2.8204679034674829E-2</v>
      </c>
      <c r="AA156" s="20">
        <f t="shared" si="34"/>
        <v>46283.264981066575</v>
      </c>
      <c r="AB156" s="20">
        <f t="shared" si="35"/>
        <v>-18247.47214249894</v>
      </c>
      <c r="AC156" s="20" t="e">
        <f>#REF!-#REF!</f>
        <v>#REF!</v>
      </c>
      <c r="AD156" s="20">
        <f t="shared" si="36"/>
        <v>0</v>
      </c>
      <c r="AE156" s="20">
        <f t="shared" si="37"/>
        <v>0</v>
      </c>
      <c r="AF156" s="20" t="e">
        <f t="shared" si="46"/>
        <v>#REF!</v>
      </c>
    </row>
    <row r="157" spans="1:32" x14ac:dyDescent="0.25">
      <c r="A157" s="47" t="s">
        <v>12</v>
      </c>
      <c r="B157" s="45"/>
      <c r="C157" s="41">
        <v>2028</v>
      </c>
      <c r="D157" s="58" t="s">
        <v>253</v>
      </c>
      <c r="E157" s="13">
        <v>578</v>
      </c>
      <c r="F157" s="14">
        <v>2525285.1270418484</v>
      </c>
      <c r="G157" s="14">
        <f t="shared" si="38"/>
        <v>4369.0054101070045</v>
      </c>
      <c r="H157" s="14">
        <v>51227.902670795564</v>
      </c>
      <c r="I157" s="14">
        <v>0</v>
      </c>
      <c r="J157" s="14">
        <v>16772.390137075159</v>
      </c>
      <c r="K157" s="14"/>
      <c r="L157" s="15"/>
      <c r="M157" s="13">
        <v>547</v>
      </c>
      <c r="N157" s="14">
        <v>2437963.3638692778</v>
      </c>
      <c r="O157" s="14">
        <f t="shared" si="39"/>
        <v>4456.9714147518789</v>
      </c>
      <c r="P157" s="14">
        <v>12359.82388088014</v>
      </c>
      <c r="Q157" s="14">
        <v>0</v>
      </c>
      <c r="R157" s="14">
        <v>1618.8384285922514</v>
      </c>
      <c r="S157" s="25">
        <f t="shared" si="40"/>
        <v>-15153.551708482908</v>
      </c>
      <c r="T157" s="25">
        <f t="shared" si="41"/>
        <v>-87321.763172570616</v>
      </c>
      <c r="U157" s="52">
        <f t="shared" si="42"/>
        <v>-3.4578971791141999E-2</v>
      </c>
      <c r="V157" s="36">
        <f t="shared" si="43"/>
        <v>-31</v>
      </c>
      <c r="W157" s="36">
        <f t="shared" si="44"/>
        <v>87.966004644874374</v>
      </c>
      <c r="X157" s="52">
        <f t="shared" si="45"/>
        <v>2.0134102933674347E-2</v>
      </c>
      <c r="Y157" s="51">
        <v>1.7566313232887598E-2</v>
      </c>
      <c r="AA157" s="20">
        <f t="shared" si="34"/>
        <v>-87321.763172570616</v>
      </c>
      <c r="AB157" s="20">
        <f t="shared" si="35"/>
        <v>-38868.078789915424</v>
      </c>
      <c r="AC157" s="20" t="e">
        <f>#REF!-#REF!</f>
        <v>#REF!</v>
      </c>
      <c r="AD157" s="20">
        <f t="shared" si="36"/>
        <v>-15153.551708482908</v>
      </c>
      <c r="AE157" s="20">
        <f t="shared" si="37"/>
        <v>0</v>
      </c>
      <c r="AF157" s="20" t="e">
        <f t="shared" si="46"/>
        <v>#REF!</v>
      </c>
    </row>
    <row r="158" spans="1:32" x14ac:dyDescent="0.25">
      <c r="A158" s="47" t="s">
        <v>12</v>
      </c>
      <c r="B158" s="45"/>
      <c r="C158" s="41">
        <v>2012</v>
      </c>
      <c r="D158" s="43" t="s">
        <v>254</v>
      </c>
      <c r="E158" s="13">
        <v>512</v>
      </c>
      <c r="F158" s="14">
        <v>2263451.8701979537</v>
      </c>
      <c r="G158" s="14">
        <f t="shared" si="38"/>
        <v>4420.8044339803782</v>
      </c>
      <c r="H158" s="14">
        <v>0</v>
      </c>
      <c r="I158" s="14">
        <v>0</v>
      </c>
      <c r="J158" s="14">
        <v>75263.409119452321</v>
      </c>
      <c r="K158" s="14"/>
      <c r="L158" s="15"/>
      <c r="M158" s="13">
        <v>457</v>
      </c>
      <c r="N158" s="14">
        <v>2092375.86762625</v>
      </c>
      <c r="O158" s="14">
        <f t="shared" si="39"/>
        <v>4578.5029926176148</v>
      </c>
      <c r="P158" s="14">
        <v>0</v>
      </c>
      <c r="Q158" s="14">
        <v>0</v>
      </c>
      <c r="R158" s="14">
        <v>49174.433145699026</v>
      </c>
      <c r="S158" s="25">
        <f t="shared" si="40"/>
        <v>-26088.975973753295</v>
      </c>
      <c r="T158" s="25">
        <f t="shared" si="41"/>
        <v>-171076.00257170363</v>
      </c>
      <c r="U158" s="52">
        <f t="shared" si="42"/>
        <v>-7.5581904269403366E-2</v>
      </c>
      <c r="V158" s="36">
        <f t="shared" si="43"/>
        <v>-55</v>
      </c>
      <c r="W158" s="36">
        <f t="shared" si="44"/>
        <v>157.6985586372366</v>
      </c>
      <c r="X158" s="52">
        <f t="shared" si="45"/>
        <v>3.5671914691609352E-2</v>
      </c>
      <c r="Y158" s="51">
        <v>2.9588173490814773E-2</v>
      </c>
      <c r="AA158" s="20">
        <f t="shared" si="34"/>
        <v>-171076.00257170363</v>
      </c>
      <c r="AB158" s="20">
        <f t="shared" si="35"/>
        <v>0</v>
      </c>
      <c r="AC158" s="20" t="e">
        <f>#REF!-#REF!</f>
        <v>#REF!</v>
      </c>
      <c r="AD158" s="20">
        <f t="shared" si="36"/>
        <v>-26088.975973753295</v>
      </c>
      <c r="AE158" s="20">
        <f t="shared" si="37"/>
        <v>0</v>
      </c>
      <c r="AF158" s="20" t="e">
        <f t="shared" si="46"/>
        <v>#REF!</v>
      </c>
    </row>
    <row r="159" spans="1:32" x14ac:dyDescent="0.25">
      <c r="A159" s="47" t="s">
        <v>12</v>
      </c>
      <c r="B159" s="45" t="s">
        <v>255</v>
      </c>
      <c r="C159" s="41">
        <v>2074</v>
      </c>
      <c r="D159" s="43" t="s">
        <v>256</v>
      </c>
      <c r="E159" s="13">
        <v>627</v>
      </c>
      <c r="F159" s="14">
        <v>2374506.3530726442</v>
      </c>
      <c r="G159" s="14">
        <f t="shared" si="38"/>
        <v>3787.0914722051743</v>
      </c>
      <c r="H159" s="14">
        <v>2934.5112075298093</v>
      </c>
      <c r="I159" s="14">
        <v>0</v>
      </c>
      <c r="J159" s="14">
        <v>0</v>
      </c>
      <c r="K159" s="14"/>
      <c r="L159" s="15"/>
      <c r="M159" s="13">
        <v>618</v>
      </c>
      <c r="N159" s="14">
        <v>2431780.051281237</v>
      </c>
      <c r="O159" s="14">
        <f t="shared" si="39"/>
        <v>3934.9191768304809</v>
      </c>
      <c r="P159" s="14">
        <v>0</v>
      </c>
      <c r="Q159" s="14">
        <v>0</v>
      </c>
      <c r="R159" s="14">
        <v>0</v>
      </c>
      <c r="S159" s="25">
        <f t="shared" si="40"/>
        <v>0</v>
      </c>
      <c r="T159" s="25">
        <f t="shared" si="41"/>
        <v>57273.698208592832</v>
      </c>
      <c r="U159" s="52">
        <f t="shared" si="42"/>
        <v>2.4120254778211114E-2</v>
      </c>
      <c r="V159" s="36">
        <f t="shared" si="43"/>
        <v>-9</v>
      </c>
      <c r="W159" s="36">
        <f t="shared" si="44"/>
        <v>147.82770462530652</v>
      </c>
      <c r="X159" s="52">
        <f t="shared" si="45"/>
        <v>3.9034627420612145E-2</v>
      </c>
      <c r="Y159" s="51">
        <v>3.833288746596919E-2</v>
      </c>
      <c r="AA159" s="20">
        <f t="shared" si="34"/>
        <v>57273.698208592832</v>
      </c>
      <c r="AB159" s="20">
        <f t="shared" si="35"/>
        <v>-2934.5112075298093</v>
      </c>
      <c r="AC159" s="20" t="e">
        <f>#REF!-#REF!</f>
        <v>#REF!</v>
      </c>
      <c r="AD159" s="20">
        <f t="shared" si="36"/>
        <v>0</v>
      </c>
      <c r="AE159" s="20">
        <f t="shared" si="37"/>
        <v>0</v>
      </c>
      <c r="AF159" s="20" t="e">
        <f t="shared" si="46"/>
        <v>#REF!</v>
      </c>
    </row>
    <row r="160" spans="1:32" x14ac:dyDescent="0.25">
      <c r="A160" s="47" t="s">
        <v>12</v>
      </c>
      <c r="B160" s="45"/>
      <c r="C160" s="41">
        <v>2117</v>
      </c>
      <c r="D160" s="43" t="s">
        <v>257</v>
      </c>
      <c r="E160" s="13">
        <v>366</v>
      </c>
      <c r="F160" s="14">
        <v>1285608.0670157068</v>
      </c>
      <c r="G160" s="14">
        <f t="shared" si="38"/>
        <v>3512.5903470374501</v>
      </c>
      <c r="H160" s="14">
        <v>4608.0670157067943</v>
      </c>
      <c r="I160" s="14">
        <v>6911.1049175689241</v>
      </c>
      <c r="J160" s="14">
        <v>0</v>
      </c>
      <c r="K160" s="14"/>
      <c r="L160" s="15"/>
      <c r="M160" s="13">
        <v>345</v>
      </c>
      <c r="N160" s="14">
        <v>1293750</v>
      </c>
      <c r="O160" s="14">
        <f t="shared" si="39"/>
        <v>3750</v>
      </c>
      <c r="P160" s="14">
        <v>0</v>
      </c>
      <c r="Q160" s="14">
        <v>38123.781033404157</v>
      </c>
      <c r="R160" s="14">
        <v>0</v>
      </c>
      <c r="S160" s="25">
        <f t="shared" si="40"/>
        <v>0</v>
      </c>
      <c r="T160" s="25">
        <f t="shared" si="41"/>
        <v>8141.9329842932057</v>
      </c>
      <c r="U160" s="52">
        <f t="shared" si="42"/>
        <v>6.3331377526225641E-3</v>
      </c>
      <c r="V160" s="36">
        <f t="shared" si="43"/>
        <v>-21</v>
      </c>
      <c r="W160" s="36">
        <f t="shared" si="44"/>
        <v>237.4096529625499</v>
      </c>
      <c r="X160" s="52">
        <f t="shared" si="45"/>
        <v>6.7588198311477887E-2</v>
      </c>
      <c r="Y160" s="51">
        <v>6.7588198311477887E-2</v>
      </c>
      <c r="AA160" s="20">
        <f t="shared" si="34"/>
        <v>8141.9329842932057</v>
      </c>
      <c r="AB160" s="20">
        <f t="shared" si="35"/>
        <v>-4608.0670157067943</v>
      </c>
      <c r="AC160" s="20" t="e">
        <f>#REF!-#REF!</f>
        <v>#REF!</v>
      </c>
      <c r="AD160" s="20">
        <f t="shared" si="36"/>
        <v>0</v>
      </c>
      <c r="AE160" s="20">
        <f t="shared" si="37"/>
        <v>31212.676115835231</v>
      </c>
      <c r="AF160" s="20" t="e">
        <f t="shared" si="46"/>
        <v>#REF!</v>
      </c>
    </row>
    <row r="161" spans="1:33" x14ac:dyDescent="0.25">
      <c r="A161" s="47" t="s">
        <v>12</v>
      </c>
      <c r="B161" s="45"/>
      <c r="C161" s="41">
        <v>3035</v>
      </c>
      <c r="D161" s="58" t="s">
        <v>258</v>
      </c>
      <c r="E161" s="13">
        <v>100</v>
      </c>
      <c r="F161" s="14">
        <v>485617.28348217235</v>
      </c>
      <c r="G161" s="14">
        <f t="shared" si="38"/>
        <v>4856.1728348217239</v>
      </c>
      <c r="H161" s="14">
        <v>58518.211532912683</v>
      </c>
      <c r="I161" s="14">
        <v>0</v>
      </c>
      <c r="J161" s="14">
        <v>0</v>
      </c>
      <c r="K161" s="14"/>
      <c r="L161" s="15"/>
      <c r="M161" s="13">
        <v>108</v>
      </c>
      <c r="N161" s="14">
        <v>522689.66796101589</v>
      </c>
      <c r="O161" s="14">
        <f t="shared" si="39"/>
        <v>4839.7191477871838</v>
      </c>
      <c r="P161" s="14">
        <v>50944.980626340257</v>
      </c>
      <c r="Q161" s="14">
        <v>0</v>
      </c>
      <c r="R161" s="14">
        <v>1198.7656112793047</v>
      </c>
      <c r="S161" s="25">
        <f t="shared" si="40"/>
        <v>1198.7656112793047</v>
      </c>
      <c r="T161" s="25">
        <f t="shared" si="41"/>
        <v>37072.384478843538</v>
      </c>
      <c r="U161" s="52">
        <f t="shared" si="42"/>
        <v>7.6340743502809172E-2</v>
      </c>
      <c r="V161" s="36">
        <f t="shared" si="43"/>
        <v>8</v>
      </c>
      <c r="W161" s="36">
        <f t="shared" si="44"/>
        <v>-16.453687034540053</v>
      </c>
      <c r="X161" s="52">
        <f t="shared" si="45"/>
        <v>-3.3882004603619231E-3</v>
      </c>
      <c r="Y161" s="51">
        <v>1.4064699620030652E-2</v>
      </c>
      <c r="AA161" s="20">
        <f t="shared" si="34"/>
        <v>37072.384478843538</v>
      </c>
      <c r="AB161" s="20">
        <f t="shared" si="35"/>
        <v>-7573.2309065724257</v>
      </c>
      <c r="AC161" s="20" t="e">
        <f>#REF!-#REF!</f>
        <v>#REF!</v>
      </c>
      <c r="AD161" s="20">
        <f t="shared" si="36"/>
        <v>1198.7656112793047</v>
      </c>
      <c r="AE161" s="20">
        <f t="shared" si="37"/>
        <v>0</v>
      </c>
      <c r="AF161" s="20" t="e">
        <f t="shared" si="46"/>
        <v>#REF!</v>
      </c>
    </row>
    <row r="162" spans="1:33" x14ac:dyDescent="0.25">
      <c r="A162" s="47" t="s">
        <v>12</v>
      </c>
      <c r="B162" s="45"/>
      <c r="C162" s="41">
        <v>2078</v>
      </c>
      <c r="D162" s="58" t="s">
        <v>259</v>
      </c>
      <c r="E162" s="13">
        <v>385</v>
      </c>
      <c r="F162" s="14">
        <v>1732278.3739764038</v>
      </c>
      <c r="G162" s="14">
        <f t="shared" si="38"/>
        <v>4499.424347990659</v>
      </c>
      <c r="H162" s="14">
        <v>78857.178483307362</v>
      </c>
      <c r="I162" s="14">
        <v>0</v>
      </c>
      <c r="J162" s="14">
        <v>17190.273912418357</v>
      </c>
      <c r="K162" s="14"/>
      <c r="L162" s="15"/>
      <c r="M162" s="13">
        <v>385</v>
      </c>
      <c r="N162" s="14">
        <v>1762046.9992639697</v>
      </c>
      <c r="O162" s="14">
        <f t="shared" si="39"/>
        <v>4576.7454526336878</v>
      </c>
      <c r="P162" s="14">
        <v>61272.783674896928</v>
      </c>
      <c r="Q162" s="14">
        <v>0</v>
      </c>
      <c r="R162" s="14">
        <v>0</v>
      </c>
      <c r="S162" s="25">
        <f t="shared" si="40"/>
        <v>-17190.273912418357</v>
      </c>
      <c r="T162" s="25">
        <f t="shared" si="41"/>
        <v>29768.625287565868</v>
      </c>
      <c r="U162" s="52">
        <f t="shared" si="42"/>
        <v>1.7184666006787808E-2</v>
      </c>
      <c r="V162" s="36">
        <f t="shared" si="43"/>
        <v>0</v>
      </c>
      <c r="W162" s="36">
        <f t="shared" si="44"/>
        <v>77.321104643028775</v>
      </c>
      <c r="X162" s="52">
        <f t="shared" si="45"/>
        <v>1.7184666006787808E-2</v>
      </c>
      <c r="Y162" s="51">
        <v>1.7184666006787808E-2</v>
      </c>
      <c r="AA162" s="20">
        <f t="shared" si="34"/>
        <v>29768.625287565868</v>
      </c>
      <c r="AB162" s="20">
        <f t="shared" si="35"/>
        <v>-17584.394808410434</v>
      </c>
      <c r="AC162" s="20" t="e">
        <f>#REF!-#REF!</f>
        <v>#REF!</v>
      </c>
      <c r="AD162" s="20">
        <f t="shared" si="36"/>
        <v>-17190.273912418357</v>
      </c>
      <c r="AE162" s="20">
        <f t="shared" si="37"/>
        <v>0</v>
      </c>
      <c r="AF162" s="20" t="e">
        <f t="shared" si="46"/>
        <v>#REF!</v>
      </c>
    </row>
    <row r="163" spans="1:33" x14ac:dyDescent="0.25">
      <c r="A163" s="47" t="s">
        <v>12</v>
      </c>
      <c r="B163" s="45"/>
      <c r="C163" s="41">
        <v>2030</v>
      </c>
      <c r="D163" s="58" t="s">
        <v>260</v>
      </c>
      <c r="E163" s="13">
        <v>190</v>
      </c>
      <c r="F163" s="14">
        <v>922608.82495699008</v>
      </c>
      <c r="G163" s="14">
        <f t="shared" si="38"/>
        <v>4855.8359208262636</v>
      </c>
      <c r="H163" s="14">
        <v>78759.743480032077</v>
      </c>
      <c r="I163" s="14">
        <v>0</v>
      </c>
      <c r="J163" s="14">
        <v>0</v>
      </c>
      <c r="K163" s="14"/>
      <c r="L163" s="15"/>
      <c r="M163" s="13">
        <v>186</v>
      </c>
      <c r="N163" s="14">
        <v>920151.92577328079</v>
      </c>
      <c r="O163" s="14">
        <f t="shared" si="39"/>
        <v>4947.0533643724775</v>
      </c>
      <c r="P163" s="14">
        <v>58934.496539911604</v>
      </c>
      <c r="Q163" s="14">
        <v>0</v>
      </c>
      <c r="R163" s="14">
        <v>0</v>
      </c>
      <c r="S163" s="25">
        <f t="shared" si="40"/>
        <v>0</v>
      </c>
      <c r="T163" s="25">
        <f t="shared" si="41"/>
        <v>-2456.8991837092908</v>
      </c>
      <c r="U163" s="52">
        <f t="shared" si="42"/>
        <v>-2.6629912019580093E-3</v>
      </c>
      <c r="V163" s="36">
        <f t="shared" si="43"/>
        <v>-4</v>
      </c>
      <c r="W163" s="36">
        <f t="shared" si="44"/>
        <v>91.217443546213872</v>
      </c>
      <c r="X163" s="52">
        <f t="shared" si="45"/>
        <v>1.8785116514128841E-2</v>
      </c>
      <c r="Y163" s="51">
        <v>1.6118104643429776E-2</v>
      </c>
      <c r="AA163" s="20">
        <f t="shared" si="34"/>
        <v>-2456.8991837092908</v>
      </c>
      <c r="AB163" s="20">
        <f t="shared" si="35"/>
        <v>-19825.246940120473</v>
      </c>
      <c r="AC163" s="20" t="e">
        <f>#REF!-#REF!</f>
        <v>#REF!</v>
      </c>
      <c r="AD163" s="20">
        <f t="shared" si="36"/>
        <v>0</v>
      </c>
      <c r="AE163" s="20">
        <f t="shared" si="37"/>
        <v>0</v>
      </c>
      <c r="AF163" s="20" t="e">
        <f t="shared" si="46"/>
        <v>#REF!</v>
      </c>
    </row>
    <row r="164" spans="1:33" x14ac:dyDescent="0.25">
      <c r="A164" s="47" t="s">
        <v>12</v>
      </c>
      <c r="B164" s="45" t="s">
        <v>261</v>
      </c>
      <c r="C164" s="41">
        <v>2100</v>
      </c>
      <c r="D164" s="58" t="s">
        <v>262</v>
      </c>
      <c r="E164" s="13">
        <v>206</v>
      </c>
      <c r="F164" s="14">
        <v>898768.07506495505</v>
      </c>
      <c r="G164" s="14">
        <f t="shared" si="38"/>
        <v>4362.9518207036654</v>
      </c>
      <c r="H164" s="14">
        <v>76640.102925414219</v>
      </c>
      <c r="I164" s="14">
        <v>0</v>
      </c>
      <c r="J164" s="14">
        <v>0</v>
      </c>
      <c r="K164" s="14"/>
      <c r="L164" s="15"/>
      <c r="M164" s="13">
        <v>209</v>
      </c>
      <c r="N164" s="14">
        <v>924832.85561253875</v>
      </c>
      <c r="O164" s="14">
        <f t="shared" si="39"/>
        <v>4425.0375866628647</v>
      </c>
      <c r="P164" s="14">
        <v>59359.371636934462</v>
      </c>
      <c r="Q164" s="14">
        <v>0</v>
      </c>
      <c r="R164" s="14">
        <v>0</v>
      </c>
      <c r="S164" s="25">
        <f t="shared" si="40"/>
        <v>0</v>
      </c>
      <c r="T164" s="25">
        <f t="shared" si="41"/>
        <v>26064.780547583709</v>
      </c>
      <c r="U164" s="52">
        <f t="shared" si="42"/>
        <v>2.9000563405303437E-2</v>
      </c>
      <c r="V164" s="36">
        <f t="shared" si="43"/>
        <v>3</v>
      </c>
      <c r="W164" s="36">
        <f t="shared" si="44"/>
        <v>62.085765959199307</v>
      </c>
      <c r="X164" s="52">
        <f t="shared" si="45"/>
        <v>1.4230220389916282E-2</v>
      </c>
      <c r="Y164" s="51">
        <v>1.6057575016282355E-2</v>
      </c>
      <c r="AA164" s="20">
        <f t="shared" si="34"/>
        <v>26064.780547583709</v>
      </c>
      <c r="AB164" s="20">
        <f t="shared" si="35"/>
        <v>-17280.731288479757</v>
      </c>
      <c r="AC164" s="20" t="e">
        <f>#REF!-#REF!</f>
        <v>#REF!</v>
      </c>
      <c r="AD164" s="20">
        <f t="shared" si="36"/>
        <v>0</v>
      </c>
      <c r="AE164" s="20">
        <f t="shared" si="37"/>
        <v>0</v>
      </c>
      <c r="AF164" s="20" t="e">
        <f t="shared" si="46"/>
        <v>#REF!</v>
      </c>
    </row>
    <row r="165" spans="1:33" x14ac:dyDescent="0.25">
      <c r="A165" s="47" t="s">
        <v>12</v>
      </c>
      <c r="B165" s="45" t="s">
        <v>263</v>
      </c>
      <c r="C165" s="41">
        <v>3036</v>
      </c>
      <c r="D165" s="58" t="s">
        <v>264</v>
      </c>
      <c r="E165" s="13">
        <v>312</v>
      </c>
      <c r="F165" s="14">
        <v>1219057.1716816849</v>
      </c>
      <c r="G165" s="14">
        <f t="shared" si="38"/>
        <v>3907.2345246207851</v>
      </c>
      <c r="H165" s="14">
        <v>65918.788026504568</v>
      </c>
      <c r="I165" s="14">
        <v>0</v>
      </c>
      <c r="J165" s="14">
        <v>0</v>
      </c>
      <c r="K165" s="14"/>
      <c r="L165" s="15"/>
      <c r="M165" s="13">
        <v>326</v>
      </c>
      <c r="N165" s="14">
        <v>1289861.6906927279</v>
      </c>
      <c r="O165" s="14">
        <f t="shared" si="39"/>
        <v>3956.6309530451776</v>
      </c>
      <c r="P165" s="14">
        <v>41862.503201949876</v>
      </c>
      <c r="Q165" s="14">
        <v>0</v>
      </c>
      <c r="R165" s="14">
        <v>0</v>
      </c>
      <c r="S165" s="25">
        <f t="shared" si="40"/>
        <v>0</v>
      </c>
      <c r="T165" s="25">
        <f t="shared" si="41"/>
        <v>70804.519011043012</v>
      </c>
      <c r="U165" s="52">
        <f t="shared" si="42"/>
        <v>5.8081376867147538E-2</v>
      </c>
      <c r="V165" s="36">
        <f t="shared" si="43"/>
        <v>14</v>
      </c>
      <c r="W165" s="36">
        <f t="shared" si="44"/>
        <v>49.396428424392525</v>
      </c>
      <c r="X165" s="52">
        <f t="shared" si="45"/>
        <v>1.264229933297556E-2</v>
      </c>
      <c r="Y165" s="51">
        <v>1.6673012256926523E-2</v>
      </c>
      <c r="AA165" s="20">
        <f t="shared" si="34"/>
        <v>70804.519011043012</v>
      </c>
      <c r="AB165" s="20">
        <f t="shared" si="35"/>
        <v>-24056.284824554692</v>
      </c>
      <c r="AC165" s="20" t="e">
        <f>#REF!-#REF!</f>
        <v>#REF!</v>
      </c>
      <c r="AD165" s="20">
        <f t="shared" si="36"/>
        <v>0</v>
      </c>
      <c r="AE165" s="20">
        <f t="shared" si="37"/>
        <v>0</v>
      </c>
      <c r="AF165" s="20" t="e">
        <f t="shared" si="46"/>
        <v>#REF!</v>
      </c>
    </row>
    <row r="166" spans="1:33" x14ac:dyDescent="0.25">
      <c r="A166" s="47" t="s">
        <v>265</v>
      </c>
      <c r="B166" s="45"/>
      <c r="C166" s="41">
        <v>4064</v>
      </c>
      <c r="D166" s="43" t="s">
        <v>266</v>
      </c>
      <c r="E166" s="13">
        <v>1378</v>
      </c>
      <c r="F166" s="14">
        <v>6614400</v>
      </c>
      <c r="G166" s="14">
        <f t="shared" si="38"/>
        <v>4800</v>
      </c>
      <c r="H166" s="14">
        <v>0</v>
      </c>
      <c r="I166" s="14">
        <v>172885.36254334063</v>
      </c>
      <c r="J166" s="14">
        <v>0</v>
      </c>
      <c r="K166" s="14"/>
      <c r="L166" s="15"/>
      <c r="M166" s="13">
        <v>1387</v>
      </c>
      <c r="N166" s="14">
        <v>6935000</v>
      </c>
      <c r="O166" s="14">
        <f t="shared" si="39"/>
        <v>5000</v>
      </c>
      <c r="P166" s="14">
        <v>0</v>
      </c>
      <c r="Q166" s="14">
        <v>187870.28666836862</v>
      </c>
      <c r="R166" s="14">
        <v>0</v>
      </c>
      <c r="S166" s="25">
        <f t="shared" si="40"/>
        <v>0</v>
      </c>
      <c r="T166" s="25">
        <f t="shared" si="41"/>
        <v>320600</v>
      </c>
      <c r="U166" s="52">
        <f t="shared" si="42"/>
        <v>4.8470004837929404E-2</v>
      </c>
      <c r="V166" s="36">
        <f t="shared" si="43"/>
        <v>9</v>
      </c>
      <c r="W166" s="36">
        <f t="shared" si="44"/>
        <v>200</v>
      </c>
      <c r="X166" s="52">
        <f t="shared" si="45"/>
        <v>4.1666666666666741E-2</v>
      </c>
      <c r="Y166" s="51">
        <v>4.1666666666666741E-2</v>
      </c>
      <c r="AA166" s="20">
        <f t="shared" ref="AA166:AA196" si="47">N166-F166</f>
        <v>320600</v>
      </c>
      <c r="AB166" s="20">
        <f t="shared" ref="AB166:AB196" si="48">P166-H166</f>
        <v>0</v>
      </c>
      <c r="AC166" s="20" t="e">
        <f>#REF!-#REF!</f>
        <v>#REF!</v>
      </c>
      <c r="AD166" s="20">
        <f t="shared" ref="AD166:AD196" si="49">R166-J166</f>
        <v>0</v>
      </c>
      <c r="AE166" s="20">
        <f t="shared" ref="AE166:AE196" si="50">Q166-I166</f>
        <v>14984.924125027988</v>
      </c>
      <c r="AF166" s="20" t="e">
        <f t="shared" si="46"/>
        <v>#REF!</v>
      </c>
    </row>
    <row r="167" spans="1:33" x14ac:dyDescent="0.25">
      <c r="A167" s="47" t="s">
        <v>265</v>
      </c>
      <c r="B167" s="45"/>
      <c r="C167" s="41">
        <v>4032</v>
      </c>
      <c r="D167" s="43" t="s">
        <v>267</v>
      </c>
      <c r="E167" s="13">
        <v>1369</v>
      </c>
      <c r="F167" s="14">
        <v>7339379.0242396779</v>
      </c>
      <c r="G167" s="14">
        <f t="shared" si="38"/>
        <v>5361.124195938406</v>
      </c>
      <c r="H167" s="14">
        <v>31665.840349459089</v>
      </c>
      <c r="I167" s="14">
        <v>0</v>
      </c>
      <c r="J167" s="14">
        <v>0</v>
      </c>
      <c r="K167" s="14"/>
      <c r="L167" s="15"/>
      <c r="M167" s="13">
        <v>1384</v>
      </c>
      <c r="N167" s="14">
        <v>7675704.194884426</v>
      </c>
      <c r="O167" s="14">
        <f t="shared" si="39"/>
        <v>5546.029042546551</v>
      </c>
      <c r="P167" s="14">
        <v>0</v>
      </c>
      <c r="Q167" s="14">
        <v>0</v>
      </c>
      <c r="R167" s="14">
        <v>0</v>
      </c>
      <c r="S167" s="25">
        <f t="shared" si="40"/>
        <v>0</v>
      </c>
      <c r="T167" s="25">
        <f t="shared" si="41"/>
        <v>336325.17064474802</v>
      </c>
      <c r="U167" s="52">
        <f t="shared" si="42"/>
        <v>4.5824744782081872E-2</v>
      </c>
      <c r="V167" s="36">
        <f t="shared" si="43"/>
        <v>15</v>
      </c>
      <c r="W167" s="36">
        <f t="shared" si="44"/>
        <v>184.90484660814491</v>
      </c>
      <c r="X167" s="52">
        <f t="shared" si="45"/>
        <v>3.4489939022160465E-2</v>
      </c>
      <c r="Y167" s="51">
        <v>3.4874795747327214E-2</v>
      </c>
      <c r="AA167" s="20">
        <f t="shared" si="47"/>
        <v>336325.17064474802</v>
      </c>
      <c r="AB167" s="20">
        <f t="shared" si="48"/>
        <v>-31665.840349459089</v>
      </c>
      <c r="AC167" s="20" t="e">
        <f>#REF!-#REF!</f>
        <v>#REF!</v>
      </c>
      <c r="AD167" s="20">
        <f t="shared" si="49"/>
        <v>0</v>
      </c>
      <c r="AE167" s="20">
        <f t="shared" si="50"/>
        <v>0</v>
      </c>
      <c r="AF167" s="20" t="e">
        <f t="shared" si="46"/>
        <v>#REF!</v>
      </c>
    </row>
    <row r="168" spans="1:33" x14ac:dyDescent="0.25">
      <c r="A168" s="47" t="s">
        <v>265</v>
      </c>
      <c r="B168" s="45"/>
      <c r="C168" s="41">
        <v>4040</v>
      </c>
      <c r="D168" s="43" t="s">
        <v>268</v>
      </c>
      <c r="E168" s="13">
        <v>1295</v>
      </c>
      <c r="F168" s="14">
        <v>6982075.132277743</v>
      </c>
      <c r="G168" s="14">
        <f t="shared" si="38"/>
        <v>5391.5638087086818</v>
      </c>
      <c r="H168" s="14">
        <v>0</v>
      </c>
      <c r="I168" s="14">
        <v>0</v>
      </c>
      <c r="J168" s="14">
        <v>0</v>
      </c>
      <c r="K168" s="14"/>
      <c r="L168" s="15"/>
      <c r="M168" s="13">
        <v>1310</v>
      </c>
      <c r="N168" s="14">
        <v>7339211.8822074765</v>
      </c>
      <c r="O168" s="14">
        <f t="shared" si="39"/>
        <v>5602.4518184789895</v>
      </c>
      <c r="P168" s="14">
        <v>0</v>
      </c>
      <c r="Q168" s="14">
        <v>0</v>
      </c>
      <c r="R168" s="14">
        <v>0</v>
      </c>
      <c r="S168" s="25">
        <f t="shared" si="40"/>
        <v>0</v>
      </c>
      <c r="T168" s="25">
        <f t="shared" si="41"/>
        <v>357136.74992973357</v>
      </c>
      <c r="U168" s="52">
        <f t="shared" si="42"/>
        <v>5.1150516596235152E-2</v>
      </c>
      <c r="V168" s="36">
        <f t="shared" si="43"/>
        <v>15</v>
      </c>
      <c r="W168" s="36">
        <f t="shared" si="44"/>
        <v>210.88800977030769</v>
      </c>
      <c r="X168" s="52">
        <f t="shared" si="45"/>
        <v>3.9114441978721048E-2</v>
      </c>
      <c r="Y168" s="51">
        <v>3.9445181370268756E-2</v>
      </c>
      <c r="AA168" s="20">
        <f t="shared" si="47"/>
        <v>357136.74992973357</v>
      </c>
      <c r="AB168" s="20">
        <f t="shared" si="48"/>
        <v>0</v>
      </c>
      <c r="AC168" s="20" t="e">
        <f>#REF!-#REF!</f>
        <v>#REF!</v>
      </c>
      <c r="AD168" s="20">
        <f t="shared" si="49"/>
        <v>0</v>
      </c>
      <c r="AE168" s="20">
        <f t="shared" si="50"/>
        <v>0</v>
      </c>
      <c r="AF168" s="20" t="e">
        <f t="shared" si="46"/>
        <v>#REF!</v>
      </c>
    </row>
    <row r="169" spans="1:33" x14ac:dyDescent="0.25">
      <c r="A169" s="47" t="s">
        <v>265</v>
      </c>
      <c r="B169" s="45"/>
      <c r="C169" s="41">
        <v>4025</v>
      </c>
      <c r="D169" s="58" t="s">
        <v>269</v>
      </c>
      <c r="E169" s="13">
        <v>532</v>
      </c>
      <c r="F169" s="14">
        <v>3357044.5674270792</v>
      </c>
      <c r="G169" s="14">
        <f t="shared" si="38"/>
        <v>6310.2341492990208</v>
      </c>
      <c r="H169" s="14">
        <v>351042.32214182662</v>
      </c>
      <c r="I169" s="14">
        <v>0</v>
      </c>
      <c r="J169" s="14">
        <v>0</v>
      </c>
      <c r="K169" s="14"/>
      <c r="L169" s="15"/>
      <c r="M169" s="13">
        <v>612</v>
      </c>
      <c r="N169" s="14">
        <v>3913293.9413018269</v>
      </c>
      <c r="O169" s="14">
        <f t="shared" si="39"/>
        <v>6394.2711459180173</v>
      </c>
      <c r="P169" s="14">
        <v>311007.78382437071</v>
      </c>
      <c r="Q169" s="14">
        <v>0</v>
      </c>
      <c r="R169" s="14">
        <v>11913.856698095966</v>
      </c>
      <c r="S169" s="25">
        <f t="shared" si="40"/>
        <v>11913.856698095966</v>
      </c>
      <c r="T169" s="25">
        <f t="shared" si="41"/>
        <v>556249.37387474766</v>
      </c>
      <c r="U169" s="52">
        <f t="shared" si="42"/>
        <v>0.16569615407312588</v>
      </c>
      <c r="V169" s="36">
        <f t="shared" si="43"/>
        <v>80</v>
      </c>
      <c r="W169" s="36">
        <f t="shared" si="44"/>
        <v>84.036996618996454</v>
      </c>
      <c r="X169" s="52">
        <f t="shared" si="45"/>
        <v>1.3317571841344744E-2</v>
      </c>
      <c r="Y169" s="51">
        <v>1.7772871955878289E-2</v>
      </c>
      <c r="AA169" s="20">
        <f t="shared" si="47"/>
        <v>556249.37387474766</v>
      </c>
      <c r="AB169" s="20">
        <f t="shared" si="48"/>
        <v>-40034.53831745591</v>
      </c>
      <c r="AC169" s="20" t="e">
        <f>#REF!-#REF!</f>
        <v>#REF!</v>
      </c>
      <c r="AD169" s="20">
        <f t="shared" si="49"/>
        <v>11913.856698095966</v>
      </c>
      <c r="AE169" s="20">
        <f t="shared" si="50"/>
        <v>0</v>
      </c>
      <c r="AF169" s="20" t="e">
        <f t="shared" si="46"/>
        <v>#REF!</v>
      </c>
    </row>
    <row r="170" spans="1:33" x14ac:dyDescent="0.25">
      <c r="A170" s="47" t="s">
        <v>265</v>
      </c>
      <c r="B170" s="45"/>
      <c r="C170" s="41">
        <v>4041</v>
      </c>
      <c r="D170" s="43" t="s">
        <v>270</v>
      </c>
      <c r="E170" s="13">
        <v>940</v>
      </c>
      <c r="F170" s="14">
        <v>5197916.9201632794</v>
      </c>
      <c r="G170" s="14">
        <f t="shared" si="38"/>
        <v>5529.698851237531</v>
      </c>
      <c r="H170" s="14">
        <v>77113.587654404342</v>
      </c>
      <c r="I170" s="14">
        <v>0</v>
      </c>
      <c r="J170" s="14">
        <v>0</v>
      </c>
      <c r="K170" s="14"/>
      <c r="L170" s="15"/>
      <c r="M170" s="13">
        <v>956</v>
      </c>
      <c r="N170" s="14">
        <v>5410415.884474894</v>
      </c>
      <c r="O170" s="14">
        <f t="shared" si="39"/>
        <v>5659.4308415009355</v>
      </c>
      <c r="P170" s="14">
        <v>0</v>
      </c>
      <c r="Q170" s="14">
        <v>0</v>
      </c>
      <c r="R170" s="14">
        <v>0</v>
      </c>
      <c r="S170" s="25">
        <f t="shared" si="40"/>
        <v>0</v>
      </c>
      <c r="T170" s="25">
        <f t="shared" si="41"/>
        <v>212498.96431161463</v>
      </c>
      <c r="U170" s="52">
        <f t="shared" si="42"/>
        <v>4.0881562282634398E-2</v>
      </c>
      <c r="V170" s="36">
        <f t="shared" si="43"/>
        <v>16</v>
      </c>
      <c r="W170" s="36">
        <f t="shared" si="44"/>
        <v>129.73199026340444</v>
      </c>
      <c r="X170" s="52">
        <f t="shared" si="45"/>
        <v>2.3460950361586352E-2</v>
      </c>
      <c r="Y170" s="51">
        <v>2.396094335412724E-2</v>
      </c>
      <c r="AA170" s="20">
        <f t="shared" si="47"/>
        <v>212498.96431161463</v>
      </c>
      <c r="AB170" s="20">
        <f t="shared" si="48"/>
        <v>-77113.587654404342</v>
      </c>
      <c r="AC170" s="20" t="e">
        <f>#REF!-#REF!</f>
        <v>#REF!</v>
      </c>
      <c r="AD170" s="20">
        <f t="shared" si="49"/>
        <v>0</v>
      </c>
      <c r="AE170" s="20">
        <f t="shared" si="50"/>
        <v>0</v>
      </c>
      <c r="AF170" s="20" t="e">
        <f t="shared" si="46"/>
        <v>#REF!</v>
      </c>
    </row>
    <row r="171" spans="1:33" x14ac:dyDescent="0.25">
      <c r="A171" s="47" t="s">
        <v>265</v>
      </c>
      <c r="B171" s="45" t="s">
        <v>271</v>
      </c>
      <c r="C171" s="41">
        <v>5400</v>
      </c>
      <c r="D171" s="43" t="s">
        <v>272</v>
      </c>
      <c r="E171" s="13">
        <v>1489</v>
      </c>
      <c r="F171" s="14">
        <v>7147199.9999999981</v>
      </c>
      <c r="G171" s="14">
        <f t="shared" si="38"/>
        <v>4799.9999999999991</v>
      </c>
      <c r="H171" s="14">
        <v>0</v>
      </c>
      <c r="I171" s="14">
        <v>14791.788683723888</v>
      </c>
      <c r="J171" s="14">
        <v>0</v>
      </c>
      <c r="K171" s="14"/>
      <c r="L171" s="15"/>
      <c r="M171" s="13">
        <v>1523</v>
      </c>
      <c r="N171" s="14">
        <v>7614999.9999999991</v>
      </c>
      <c r="O171" s="14">
        <f t="shared" si="39"/>
        <v>4999.9999999999991</v>
      </c>
      <c r="P171" s="14">
        <v>0</v>
      </c>
      <c r="Q171" s="14">
        <v>37929.679021547803</v>
      </c>
      <c r="R171" s="14">
        <v>0</v>
      </c>
      <c r="S171" s="25">
        <f t="shared" si="40"/>
        <v>0</v>
      </c>
      <c r="T171" s="25">
        <f t="shared" si="41"/>
        <v>467800.00000000093</v>
      </c>
      <c r="U171" s="52">
        <f t="shared" si="42"/>
        <v>6.5452205059324031E-2</v>
      </c>
      <c r="V171" s="36">
        <f t="shared" si="43"/>
        <v>34</v>
      </c>
      <c r="W171" s="36">
        <f t="shared" si="44"/>
        <v>200</v>
      </c>
      <c r="X171" s="52">
        <f t="shared" si="45"/>
        <v>4.1666666666666741E-2</v>
      </c>
      <c r="Y171" s="51">
        <v>4.1666666666666963E-2</v>
      </c>
      <c r="AA171" s="20">
        <f t="shared" si="47"/>
        <v>467800.00000000093</v>
      </c>
      <c r="AB171" s="20">
        <f t="shared" si="48"/>
        <v>0</v>
      </c>
      <c r="AC171" s="20" t="e">
        <f>#REF!-#REF!</f>
        <v>#REF!</v>
      </c>
      <c r="AD171" s="20">
        <f t="shared" si="49"/>
        <v>0</v>
      </c>
      <c r="AE171" s="20">
        <f t="shared" si="50"/>
        <v>23137.890337823916</v>
      </c>
      <c r="AF171" s="20" t="e">
        <f t="shared" si="46"/>
        <v>#REF!</v>
      </c>
      <c r="AG171" t="s">
        <v>310</v>
      </c>
    </row>
    <row r="172" spans="1:33" x14ac:dyDescent="0.25">
      <c r="A172" s="47" t="s">
        <v>265</v>
      </c>
      <c r="B172" s="45"/>
      <c r="C172" s="41">
        <v>4021</v>
      </c>
      <c r="D172" s="43" t="s">
        <v>273</v>
      </c>
      <c r="E172" s="13">
        <v>861.5</v>
      </c>
      <c r="F172" s="14">
        <v>5053153.8150148485</v>
      </c>
      <c r="G172" s="14">
        <f t="shared" si="38"/>
        <v>5865.5296750027264</v>
      </c>
      <c r="H172" s="14">
        <v>0</v>
      </c>
      <c r="I172" s="14">
        <v>0</v>
      </c>
      <c r="J172" s="14">
        <v>0</v>
      </c>
      <c r="K172" s="14"/>
      <c r="L172" s="15"/>
      <c r="M172" s="13">
        <v>992.75</v>
      </c>
      <c r="N172" s="14">
        <v>6081109.6531142062</v>
      </c>
      <c r="O172" s="14">
        <f t="shared" si="39"/>
        <v>6125.519670726977</v>
      </c>
      <c r="P172" s="14">
        <v>0</v>
      </c>
      <c r="Q172" s="14">
        <v>0</v>
      </c>
      <c r="R172" s="14">
        <v>0</v>
      </c>
      <c r="S172" s="25">
        <f t="shared" si="40"/>
        <v>0</v>
      </c>
      <c r="T172" s="25">
        <f t="shared" si="41"/>
        <v>1027955.8380993577</v>
      </c>
      <c r="U172" s="52">
        <f t="shared" si="42"/>
        <v>0.20342856673883714</v>
      </c>
      <c r="V172" s="36">
        <f t="shared" si="43"/>
        <v>131.25</v>
      </c>
      <c r="W172" s="36">
        <f t="shared" si="44"/>
        <v>259.98999572425055</v>
      </c>
      <c r="X172" s="52">
        <f t="shared" si="45"/>
        <v>4.4325066981121264E-2</v>
      </c>
      <c r="Y172" s="51">
        <v>4.0400942704946985E-2</v>
      </c>
      <c r="AA172" s="20">
        <f t="shared" si="47"/>
        <v>1027955.8380993577</v>
      </c>
      <c r="AB172" s="20">
        <f t="shared" si="48"/>
        <v>0</v>
      </c>
      <c r="AC172" s="20" t="e">
        <f>#REF!-#REF!</f>
        <v>#REF!</v>
      </c>
      <c r="AD172" s="20">
        <f t="shared" si="49"/>
        <v>0</v>
      </c>
      <c r="AE172" s="20">
        <f t="shared" si="50"/>
        <v>0</v>
      </c>
      <c r="AF172" s="20" t="e">
        <f t="shared" si="46"/>
        <v>#REF!</v>
      </c>
    </row>
    <row r="173" spans="1:33" x14ac:dyDescent="0.25">
      <c r="A173" s="47" t="s">
        <v>265</v>
      </c>
      <c r="B173" s="45"/>
      <c r="C173" s="41">
        <v>9998</v>
      </c>
      <c r="D173" s="43" t="s">
        <v>274</v>
      </c>
      <c r="E173" s="13">
        <v>70</v>
      </c>
      <c r="F173" s="14">
        <v>410120.16916711716</v>
      </c>
      <c r="G173" s="14">
        <f t="shared" si="38"/>
        <v>5858.859559530245</v>
      </c>
      <c r="H173" s="14">
        <v>0</v>
      </c>
      <c r="I173" s="14">
        <v>0</v>
      </c>
      <c r="J173" s="14">
        <v>0</v>
      </c>
      <c r="K173" s="14"/>
      <c r="L173" s="15"/>
      <c r="M173" s="13">
        <v>195</v>
      </c>
      <c r="N173" s="14">
        <v>1116163.6000549039</v>
      </c>
      <c r="O173" s="14">
        <f t="shared" si="39"/>
        <v>5723.9158977174557</v>
      </c>
      <c r="P173" s="14">
        <v>0</v>
      </c>
      <c r="Q173" s="14">
        <v>0</v>
      </c>
      <c r="R173" s="14">
        <v>0</v>
      </c>
      <c r="S173" s="25">
        <f t="shared" si="40"/>
        <v>0</v>
      </c>
      <c r="T173" s="25">
        <f t="shared" si="41"/>
        <v>706043.43088778667</v>
      </c>
      <c r="U173" s="52">
        <f t="shared" si="42"/>
        <v>1.7215525691448881</v>
      </c>
      <c r="V173" s="36">
        <f t="shared" si="43"/>
        <v>125</v>
      </c>
      <c r="W173" s="36">
        <f t="shared" si="44"/>
        <v>-134.94366181278929</v>
      </c>
      <c r="X173" s="52">
        <f t="shared" si="45"/>
        <v>-2.3032411076193915E-2</v>
      </c>
      <c r="Y173" s="51">
        <v>0.15580557881258139</v>
      </c>
      <c r="AA173" s="20">
        <f t="shared" si="47"/>
        <v>706043.43088778667</v>
      </c>
      <c r="AB173" s="20">
        <f t="shared" si="48"/>
        <v>0</v>
      </c>
      <c r="AC173" s="20" t="e">
        <f>#REF!-#REF!</f>
        <v>#REF!</v>
      </c>
      <c r="AD173" s="20">
        <f t="shared" si="49"/>
        <v>0</v>
      </c>
      <c r="AE173" s="20">
        <f t="shared" si="50"/>
        <v>0</v>
      </c>
      <c r="AF173" s="20" t="e">
        <f t="shared" si="46"/>
        <v>#REF!</v>
      </c>
    </row>
    <row r="174" spans="1:33" x14ac:dyDescent="0.25">
      <c r="A174" s="47" t="s">
        <v>265</v>
      </c>
      <c r="B174" s="45"/>
      <c r="C174" s="41">
        <v>4029</v>
      </c>
      <c r="D174" s="43" t="s">
        <v>307</v>
      </c>
      <c r="E174" s="13">
        <v>1330</v>
      </c>
      <c r="F174" s="14">
        <v>7243178.9385127034</v>
      </c>
      <c r="G174" s="14">
        <f t="shared" si="38"/>
        <v>5445.9992018892508</v>
      </c>
      <c r="H174" s="14">
        <v>0</v>
      </c>
      <c r="I174" s="14">
        <v>0</v>
      </c>
      <c r="J174" s="14">
        <v>0</v>
      </c>
      <c r="K174" s="14"/>
      <c r="L174" s="15"/>
      <c r="M174" s="13">
        <v>1380</v>
      </c>
      <c r="N174" s="14">
        <v>7798309.3626632784</v>
      </c>
      <c r="O174" s="14">
        <f t="shared" si="39"/>
        <v>5650.9488135241145</v>
      </c>
      <c r="P174" s="14">
        <v>0</v>
      </c>
      <c r="Q174" s="14">
        <v>0</v>
      </c>
      <c r="R174" s="14">
        <v>0</v>
      </c>
      <c r="S174" s="25">
        <f t="shared" si="40"/>
        <v>0</v>
      </c>
      <c r="T174" s="25">
        <f t="shared" si="41"/>
        <v>555130.42415057495</v>
      </c>
      <c r="U174" s="52">
        <f t="shared" si="42"/>
        <v>7.6641821065456694E-2</v>
      </c>
      <c r="V174" s="36">
        <f t="shared" si="43"/>
        <v>50</v>
      </c>
      <c r="W174" s="36">
        <f t="shared" si="44"/>
        <v>204.94961163486369</v>
      </c>
      <c r="X174" s="52">
        <f t="shared" si="45"/>
        <v>3.7633059432650162E-2</v>
      </c>
      <c r="Y174" s="51">
        <v>3.9387682327138629E-2</v>
      </c>
      <c r="AA174" s="20">
        <f t="shared" si="47"/>
        <v>555130.42415057495</v>
      </c>
      <c r="AB174" s="20">
        <f t="shared" si="48"/>
        <v>0</v>
      </c>
      <c r="AC174" s="20" t="e">
        <f>#REF!-#REF!</f>
        <v>#REF!</v>
      </c>
      <c r="AD174" s="20">
        <f t="shared" si="49"/>
        <v>0</v>
      </c>
      <c r="AE174" s="20">
        <f t="shared" si="50"/>
        <v>0</v>
      </c>
      <c r="AF174" s="20" t="e">
        <f t="shared" si="46"/>
        <v>#REF!</v>
      </c>
    </row>
    <row r="175" spans="1:33" x14ac:dyDescent="0.25">
      <c r="A175" s="47" t="s">
        <v>265</v>
      </c>
      <c r="B175" s="45" t="s">
        <v>275</v>
      </c>
      <c r="C175" s="41">
        <v>4100</v>
      </c>
      <c r="D175" s="58" t="s">
        <v>276</v>
      </c>
      <c r="E175" s="13">
        <v>1363</v>
      </c>
      <c r="F175" s="14">
        <v>7860527.2076451648</v>
      </c>
      <c r="G175" s="14">
        <f t="shared" si="38"/>
        <v>5767.0779219700398</v>
      </c>
      <c r="H175" s="14">
        <v>232517.47998057771</v>
      </c>
      <c r="I175" s="14">
        <v>0</v>
      </c>
      <c r="J175" s="14">
        <v>0</v>
      </c>
      <c r="K175" s="14"/>
      <c r="L175" s="15"/>
      <c r="M175" s="13">
        <v>1477</v>
      </c>
      <c r="N175" s="14">
        <v>8662853.5961030759</v>
      </c>
      <c r="O175" s="14">
        <f t="shared" si="39"/>
        <v>5865.1683115118994</v>
      </c>
      <c r="P175" s="14">
        <v>78230.829925514758</v>
      </c>
      <c r="Q175" s="14">
        <v>0</v>
      </c>
      <c r="R175" s="14">
        <v>0</v>
      </c>
      <c r="S175" s="25">
        <f t="shared" si="40"/>
        <v>0</v>
      </c>
      <c r="T175" s="25">
        <f t="shared" si="41"/>
        <v>802326.38845791109</v>
      </c>
      <c r="U175" s="52">
        <f t="shared" si="42"/>
        <v>0.10207030231732639</v>
      </c>
      <c r="V175" s="36">
        <f t="shared" si="43"/>
        <v>114</v>
      </c>
      <c r="W175" s="36">
        <f t="shared" si="44"/>
        <v>98.090389541859622</v>
      </c>
      <c r="X175" s="52">
        <f t="shared" si="45"/>
        <v>1.7008681149976779E-2</v>
      </c>
      <c r="Y175" s="51">
        <v>1.8132168499900292E-2</v>
      </c>
      <c r="AA175" s="20">
        <f t="shared" si="47"/>
        <v>802326.38845791109</v>
      </c>
      <c r="AB175" s="20">
        <f t="shared" si="48"/>
        <v>-154286.65005506296</v>
      </c>
      <c r="AC175" s="20" t="e">
        <f>#REF!-#REF!</f>
        <v>#REF!</v>
      </c>
      <c r="AD175" s="20">
        <f t="shared" si="49"/>
        <v>0</v>
      </c>
      <c r="AE175" s="20">
        <f t="shared" si="50"/>
        <v>0</v>
      </c>
      <c r="AF175" s="20" t="e">
        <f t="shared" si="46"/>
        <v>#REF!</v>
      </c>
    </row>
    <row r="176" spans="1:33" x14ac:dyDescent="0.25">
      <c r="A176" s="47" t="s">
        <v>265</v>
      </c>
      <c r="B176" s="45"/>
      <c r="C176" s="41">
        <v>6905</v>
      </c>
      <c r="D176" s="43" t="s">
        <v>277</v>
      </c>
      <c r="E176" s="13">
        <v>848</v>
      </c>
      <c r="F176" s="14">
        <v>4435939.6708032051</v>
      </c>
      <c r="G176" s="14">
        <f t="shared" si="38"/>
        <v>5231.0609325509495</v>
      </c>
      <c r="H176" s="14">
        <v>70331.900393615477</v>
      </c>
      <c r="I176" s="14">
        <v>0</v>
      </c>
      <c r="J176" s="14">
        <v>0</v>
      </c>
      <c r="K176" s="14"/>
      <c r="L176" s="15"/>
      <c r="M176" s="13">
        <v>847</v>
      </c>
      <c r="N176" s="14">
        <v>4535954.9342998657</v>
      </c>
      <c r="O176" s="14">
        <f t="shared" si="39"/>
        <v>5355.3186945689085</v>
      </c>
      <c r="P176" s="14">
        <v>0</v>
      </c>
      <c r="Q176" s="14">
        <v>0</v>
      </c>
      <c r="R176" s="14">
        <v>0</v>
      </c>
      <c r="S176" s="25">
        <f t="shared" si="40"/>
        <v>0</v>
      </c>
      <c r="T176" s="25">
        <f t="shared" si="41"/>
        <v>100015.26349666063</v>
      </c>
      <c r="U176" s="52">
        <f t="shared" si="42"/>
        <v>2.2546578835358932E-2</v>
      </c>
      <c r="V176" s="36">
        <f t="shared" si="43"/>
        <v>-1</v>
      </c>
      <c r="W176" s="36">
        <f t="shared" si="44"/>
        <v>124.25776201795907</v>
      </c>
      <c r="X176" s="52">
        <f t="shared" si="45"/>
        <v>2.3753835717100769E-2</v>
      </c>
      <c r="Y176" s="51">
        <v>2.3062238410681779E-2</v>
      </c>
      <c r="AA176" s="20">
        <f t="shared" si="47"/>
        <v>100015.26349666063</v>
      </c>
      <c r="AB176" s="20">
        <f t="shared" si="48"/>
        <v>-70331.900393615477</v>
      </c>
      <c r="AC176" s="20" t="e">
        <f>#REF!-#REF!</f>
        <v>#REF!</v>
      </c>
      <c r="AD176" s="20">
        <f t="shared" si="49"/>
        <v>0</v>
      </c>
      <c r="AE176" s="20">
        <f t="shared" si="50"/>
        <v>0</v>
      </c>
      <c r="AF176" s="20" t="e">
        <f t="shared" si="46"/>
        <v>#REF!</v>
      </c>
    </row>
    <row r="177" spans="1:32" x14ac:dyDescent="0.25">
      <c r="A177" s="47" t="s">
        <v>265</v>
      </c>
      <c r="B177" s="45"/>
      <c r="C177" s="41">
        <v>4006</v>
      </c>
      <c r="D177" s="58" t="s">
        <v>278</v>
      </c>
      <c r="E177" s="13">
        <v>663</v>
      </c>
      <c r="F177" s="14">
        <v>3872295.5116204103</v>
      </c>
      <c r="G177" s="14">
        <f t="shared" si="38"/>
        <v>5840.5663825345555</v>
      </c>
      <c r="H177" s="14">
        <v>177116.64229717385</v>
      </c>
      <c r="I177" s="14">
        <v>0</v>
      </c>
      <c r="J177" s="14">
        <v>0</v>
      </c>
      <c r="K177" s="14"/>
      <c r="L177" s="15"/>
      <c r="M177" s="13">
        <v>702</v>
      </c>
      <c r="N177" s="14">
        <v>4166559.4021371328</v>
      </c>
      <c r="O177" s="14">
        <f t="shared" si="39"/>
        <v>5935.2698036141492</v>
      </c>
      <c r="P177" s="14">
        <v>105369.81720718509</v>
      </c>
      <c r="Q177" s="14">
        <v>0</v>
      </c>
      <c r="R177" s="14">
        <v>10390.455306078589</v>
      </c>
      <c r="S177" s="25">
        <f t="shared" si="40"/>
        <v>10390.455306078589</v>
      </c>
      <c r="T177" s="25">
        <f t="shared" si="41"/>
        <v>294263.89051672257</v>
      </c>
      <c r="U177" s="52">
        <f t="shared" si="42"/>
        <v>7.5992105879745697E-2</v>
      </c>
      <c r="V177" s="36">
        <f t="shared" si="43"/>
        <v>39</v>
      </c>
      <c r="W177" s="36">
        <f t="shared" si="44"/>
        <v>94.703421079593681</v>
      </c>
      <c r="X177" s="52">
        <f t="shared" si="45"/>
        <v>1.6214766664204294E-2</v>
      </c>
      <c r="Y177" s="51">
        <v>1.785631814842592E-2</v>
      </c>
      <c r="AA177" s="20">
        <f t="shared" si="47"/>
        <v>294263.89051672257</v>
      </c>
      <c r="AB177" s="20">
        <f t="shared" si="48"/>
        <v>-71746.825089988764</v>
      </c>
      <c r="AC177" s="20" t="e">
        <f>#REF!-#REF!</f>
        <v>#REF!</v>
      </c>
      <c r="AD177" s="20">
        <f t="shared" si="49"/>
        <v>10390.455306078589</v>
      </c>
      <c r="AE177" s="20">
        <f t="shared" si="50"/>
        <v>0</v>
      </c>
      <c r="AF177" s="20" t="e">
        <f t="shared" si="46"/>
        <v>#REF!</v>
      </c>
    </row>
    <row r="178" spans="1:32" x14ac:dyDescent="0.25">
      <c r="A178" s="47" t="s">
        <v>265</v>
      </c>
      <c r="B178" s="45"/>
      <c r="C178" s="41">
        <v>4004</v>
      </c>
      <c r="D178" s="43" t="s">
        <v>279</v>
      </c>
      <c r="E178" s="13">
        <v>827</v>
      </c>
      <c r="F178" s="14">
        <v>4473681.7766901059</v>
      </c>
      <c r="G178" s="14">
        <f t="shared" si="38"/>
        <v>5409.5305643169359</v>
      </c>
      <c r="H178" s="14">
        <v>50709.145382025279</v>
      </c>
      <c r="I178" s="14">
        <v>0</v>
      </c>
      <c r="J178" s="14">
        <v>0</v>
      </c>
      <c r="K178" s="14"/>
      <c r="L178" s="15"/>
      <c r="M178" s="13">
        <v>824</v>
      </c>
      <c r="N178" s="14">
        <v>4583867.4850367904</v>
      </c>
      <c r="O178" s="14">
        <f t="shared" si="39"/>
        <v>5562.9459769863961</v>
      </c>
      <c r="P178" s="14">
        <v>0</v>
      </c>
      <c r="Q178" s="14">
        <v>0</v>
      </c>
      <c r="R178" s="14">
        <v>0</v>
      </c>
      <c r="S178" s="25">
        <f t="shared" si="40"/>
        <v>0</v>
      </c>
      <c r="T178" s="25">
        <f t="shared" si="41"/>
        <v>110185.70834668446</v>
      </c>
      <c r="U178" s="52">
        <f t="shared" si="42"/>
        <v>2.4629759971038112E-2</v>
      </c>
      <c r="V178" s="36">
        <f t="shared" si="43"/>
        <v>-3</v>
      </c>
      <c r="W178" s="36">
        <f t="shared" si="44"/>
        <v>153.41541266946024</v>
      </c>
      <c r="X178" s="52">
        <f t="shared" si="45"/>
        <v>2.8360208126272379E-2</v>
      </c>
      <c r="Y178" s="51">
        <v>2.7633004476603995E-2</v>
      </c>
      <c r="AA178" s="20">
        <f t="shared" si="47"/>
        <v>110185.70834668446</v>
      </c>
      <c r="AB178" s="20">
        <f t="shared" si="48"/>
        <v>-50709.145382025279</v>
      </c>
      <c r="AC178" s="20" t="e">
        <f>#REF!-#REF!</f>
        <v>#REF!</v>
      </c>
      <c r="AD178" s="20">
        <f t="shared" si="49"/>
        <v>0</v>
      </c>
      <c r="AE178" s="20">
        <f t="shared" si="50"/>
        <v>0</v>
      </c>
      <c r="AF178" s="20" t="e">
        <f t="shared" si="46"/>
        <v>#REF!</v>
      </c>
    </row>
    <row r="179" spans="1:32" x14ac:dyDescent="0.25">
      <c r="A179" s="47" t="s">
        <v>265</v>
      </c>
      <c r="B179" s="45"/>
      <c r="C179" s="41">
        <v>4024</v>
      </c>
      <c r="D179" s="58" t="s">
        <v>280</v>
      </c>
      <c r="E179" s="13">
        <v>575</v>
      </c>
      <c r="F179" s="14">
        <v>3149021.2502557617</v>
      </c>
      <c r="G179" s="14">
        <f t="shared" si="38"/>
        <v>5476.5586960969767</v>
      </c>
      <c r="H179" s="14">
        <v>104445.03513884312</v>
      </c>
      <c r="I179" s="14">
        <v>0</v>
      </c>
      <c r="J179" s="14">
        <v>0</v>
      </c>
      <c r="K179" s="14"/>
      <c r="L179" s="15"/>
      <c r="M179" s="13">
        <v>575</v>
      </c>
      <c r="N179" s="14">
        <v>3204857.9444668679</v>
      </c>
      <c r="O179" s="14">
        <f t="shared" si="39"/>
        <v>5573.6659903771615</v>
      </c>
      <c r="P179" s="14">
        <v>38582.763007304631</v>
      </c>
      <c r="Q179" s="14">
        <v>0</v>
      </c>
      <c r="R179" s="14">
        <v>0</v>
      </c>
      <c r="S179" s="25">
        <f t="shared" si="40"/>
        <v>0</v>
      </c>
      <c r="T179" s="25">
        <f t="shared" si="41"/>
        <v>55836.694211106282</v>
      </c>
      <c r="U179" s="52">
        <f t="shared" si="42"/>
        <v>1.7731444081735326E-2</v>
      </c>
      <c r="V179" s="36">
        <f t="shared" si="43"/>
        <v>0</v>
      </c>
      <c r="W179" s="36">
        <f t="shared" si="44"/>
        <v>97.10729428018476</v>
      </c>
      <c r="X179" s="52">
        <f t="shared" si="45"/>
        <v>1.7731444081735326E-2</v>
      </c>
      <c r="Y179" s="51">
        <v>1.7731444081735326E-2</v>
      </c>
      <c r="AA179" s="20">
        <f t="shared" si="47"/>
        <v>55836.694211106282</v>
      </c>
      <c r="AB179" s="20">
        <f t="shared" si="48"/>
        <v>-65862.272131538484</v>
      </c>
      <c r="AC179" s="20" t="e">
        <f>#REF!-#REF!</f>
        <v>#REF!</v>
      </c>
      <c r="AD179" s="20">
        <f t="shared" si="49"/>
        <v>0</v>
      </c>
      <c r="AE179" s="20">
        <f t="shared" si="50"/>
        <v>0</v>
      </c>
      <c r="AF179" s="20" t="e">
        <f t="shared" si="46"/>
        <v>#REF!</v>
      </c>
    </row>
    <row r="180" spans="1:32" x14ac:dyDescent="0.25">
      <c r="A180" s="47" t="s">
        <v>265</v>
      </c>
      <c r="B180" s="45"/>
      <c r="C180" s="41">
        <v>4010</v>
      </c>
      <c r="D180" s="58" t="s">
        <v>281</v>
      </c>
      <c r="E180" s="13">
        <v>576</v>
      </c>
      <c r="F180" s="14">
        <v>3120021.5236496399</v>
      </c>
      <c r="G180" s="14">
        <f t="shared" si="38"/>
        <v>5416.7040341139582</v>
      </c>
      <c r="H180" s="14">
        <v>97216.633550832048</v>
      </c>
      <c r="I180" s="14">
        <v>0</v>
      </c>
      <c r="J180" s="14">
        <v>0</v>
      </c>
      <c r="K180" s="14"/>
      <c r="L180" s="15"/>
      <c r="M180" s="13">
        <v>573</v>
      </c>
      <c r="N180" s="14">
        <v>3159382.4024803019</v>
      </c>
      <c r="O180" s="14">
        <f t="shared" si="39"/>
        <v>5513.7563743111723</v>
      </c>
      <c r="P180" s="14">
        <v>34361.882098620292</v>
      </c>
      <c r="Q180" s="14">
        <v>0</v>
      </c>
      <c r="R180" s="14">
        <v>0</v>
      </c>
      <c r="S180" s="25">
        <f t="shared" si="40"/>
        <v>0</v>
      </c>
      <c r="T180" s="25">
        <f t="shared" si="41"/>
        <v>39360.878830661997</v>
      </c>
      <c r="U180" s="52">
        <f t="shared" si="42"/>
        <v>1.2615579261972432E-2</v>
      </c>
      <c r="V180" s="36">
        <f t="shared" si="43"/>
        <v>-3</v>
      </c>
      <c r="W180" s="36">
        <f t="shared" si="44"/>
        <v>97.052340197214107</v>
      </c>
      <c r="X180" s="52">
        <f t="shared" si="45"/>
        <v>1.7917231509417153E-2</v>
      </c>
      <c r="Y180" s="51">
        <v>1.7725230041638618E-2</v>
      </c>
      <c r="AA180" s="20">
        <f t="shared" si="47"/>
        <v>39360.878830661997</v>
      </c>
      <c r="AB180" s="20">
        <f t="shared" si="48"/>
        <v>-62854.751452211756</v>
      </c>
      <c r="AC180" s="20" t="e">
        <f>#REF!-#REF!</f>
        <v>#REF!</v>
      </c>
      <c r="AD180" s="20">
        <f t="shared" si="49"/>
        <v>0</v>
      </c>
      <c r="AE180" s="20">
        <f t="shared" si="50"/>
        <v>0</v>
      </c>
      <c r="AF180" s="20" t="e">
        <f t="shared" si="46"/>
        <v>#REF!</v>
      </c>
    </row>
    <row r="181" spans="1:32" x14ac:dyDescent="0.25">
      <c r="A181" s="47" t="s">
        <v>265</v>
      </c>
      <c r="B181" s="45"/>
      <c r="C181" s="41">
        <v>9997</v>
      </c>
      <c r="D181" s="43" t="s">
        <v>282</v>
      </c>
      <c r="E181" s="13">
        <v>70</v>
      </c>
      <c r="F181" s="14">
        <v>447661.43572678353</v>
      </c>
      <c r="G181" s="14">
        <f t="shared" si="38"/>
        <v>6395.1633675254789</v>
      </c>
      <c r="H181" s="14">
        <v>0</v>
      </c>
      <c r="I181" s="14">
        <v>0</v>
      </c>
      <c r="J181" s="14">
        <v>0</v>
      </c>
      <c r="K181" s="14"/>
      <c r="L181" s="15"/>
      <c r="M181" s="13">
        <v>187</v>
      </c>
      <c r="N181" s="14">
        <v>1179118.825499271</v>
      </c>
      <c r="O181" s="14">
        <f t="shared" si="39"/>
        <v>6305.448264701984</v>
      </c>
      <c r="P181" s="14">
        <v>0</v>
      </c>
      <c r="Q181" s="14">
        <v>0</v>
      </c>
      <c r="R181" s="14">
        <v>0</v>
      </c>
      <c r="S181" s="25">
        <f t="shared" si="40"/>
        <v>0</v>
      </c>
      <c r="T181" s="25">
        <f t="shared" si="41"/>
        <v>731457.38977248757</v>
      </c>
      <c r="U181" s="52">
        <f t="shared" si="42"/>
        <v>1.6339522044934651</v>
      </c>
      <c r="V181" s="36">
        <f t="shared" si="43"/>
        <v>117</v>
      </c>
      <c r="W181" s="36">
        <f t="shared" si="44"/>
        <v>-89.715102823494817</v>
      </c>
      <c r="X181" s="52">
        <f t="shared" si="45"/>
        <v>-1.4028586553248457E-2</v>
      </c>
      <c r="Y181" s="51">
        <v>0.14588673585411893</v>
      </c>
      <c r="AA181" s="20">
        <f t="shared" si="47"/>
        <v>731457.38977248757</v>
      </c>
      <c r="AB181" s="20">
        <f t="shared" si="48"/>
        <v>0</v>
      </c>
      <c r="AC181" s="20" t="e">
        <f>#REF!-#REF!</f>
        <v>#REF!</v>
      </c>
      <c r="AD181" s="20">
        <f t="shared" si="49"/>
        <v>0</v>
      </c>
      <c r="AE181" s="20">
        <f t="shared" si="50"/>
        <v>0</v>
      </c>
      <c r="AF181" s="20" t="e">
        <f t="shared" si="46"/>
        <v>#REF!</v>
      </c>
    </row>
    <row r="182" spans="1:32" x14ac:dyDescent="0.25">
      <c r="A182" s="47" t="s">
        <v>265</v>
      </c>
      <c r="B182" s="45"/>
      <c r="C182" s="41">
        <v>4613</v>
      </c>
      <c r="D182" s="58" t="s">
        <v>283</v>
      </c>
      <c r="E182" s="13">
        <v>626</v>
      </c>
      <c r="F182" s="14">
        <v>3590647.4679413717</v>
      </c>
      <c r="G182" s="14">
        <f t="shared" si="38"/>
        <v>5735.8585749862168</v>
      </c>
      <c r="H182" s="14">
        <v>231965.00295878621</v>
      </c>
      <c r="I182" s="14">
        <v>0</v>
      </c>
      <c r="J182" s="14">
        <v>0</v>
      </c>
      <c r="K182" s="14"/>
      <c r="L182" s="15"/>
      <c r="M182" s="13">
        <v>641</v>
      </c>
      <c r="N182" s="14">
        <v>3739438.9610888325</v>
      </c>
      <c r="O182" s="14">
        <f t="shared" si="39"/>
        <v>5833.758129623764</v>
      </c>
      <c r="P182" s="14">
        <v>163508.77796882577</v>
      </c>
      <c r="Q182" s="14">
        <v>0</v>
      </c>
      <c r="R182" s="14">
        <v>0</v>
      </c>
      <c r="S182" s="25">
        <f t="shared" si="40"/>
        <v>0</v>
      </c>
      <c r="T182" s="25">
        <f t="shared" si="41"/>
        <v>148791.49314746074</v>
      </c>
      <c r="U182" s="52">
        <f t="shared" si="42"/>
        <v>4.1438624781721556E-2</v>
      </c>
      <c r="V182" s="36">
        <f t="shared" si="43"/>
        <v>15</v>
      </c>
      <c r="W182" s="36">
        <f t="shared" si="44"/>
        <v>97.899554637547226</v>
      </c>
      <c r="X182" s="52">
        <f t="shared" si="45"/>
        <v>1.7067986136283464E-2</v>
      </c>
      <c r="Y182" s="51">
        <v>1.7813672098863309E-2</v>
      </c>
      <c r="AA182" s="20">
        <f t="shared" si="47"/>
        <v>148791.49314746074</v>
      </c>
      <c r="AB182" s="20">
        <f t="shared" si="48"/>
        <v>-68456.224989960436</v>
      </c>
      <c r="AC182" s="20" t="e">
        <f>#REF!-#REF!</f>
        <v>#REF!</v>
      </c>
      <c r="AD182" s="20">
        <f t="shared" si="49"/>
        <v>0</v>
      </c>
      <c r="AE182" s="20">
        <f t="shared" si="50"/>
        <v>0</v>
      </c>
      <c r="AF182" s="20" t="e">
        <f t="shared" si="46"/>
        <v>#REF!</v>
      </c>
    </row>
    <row r="183" spans="1:32" x14ac:dyDescent="0.25">
      <c r="A183" s="47" t="s">
        <v>265</v>
      </c>
      <c r="B183" s="45"/>
      <c r="C183" s="41">
        <v>4101</v>
      </c>
      <c r="D183" s="43" t="s">
        <v>284</v>
      </c>
      <c r="E183" s="13">
        <v>1499</v>
      </c>
      <c r="F183" s="14">
        <v>8490541.4069726728</v>
      </c>
      <c r="G183" s="14">
        <f t="shared" si="38"/>
        <v>5664.1370293346718</v>
      </c>
      <c r="H183" s="14">
        <v>0</v>
      </c>
      <c r="I183" s="14">
        <v>0</v>
      </c>
      <c r="J183" s="14">
        <v>0</v>
      </c>
      <c r="K183" s="14"/>
      <c r="L183" s="15"/>
      <c r="M183" s="13">
        <v>1509</v>
      </c>
      <c r="N183" s="14">
        <v>8881137.414991945</v>
      </c>
      <c r="O183" s="14">
        <f t="shared" si="39"/>
        <v>5885.4456030430383</v>
      </c>
      <c r="P183" s="14">
        <v>0</v>
      </c>
      <c r="Q183" s="14">
        <v>0</v>
      </c>
      <c r="R183" s="14">
        <v>0</v>
      </c>
      <c r="S183" s="25">
        <f t="shared" si="40"/>
        <v>0</v>
      </c>
      <c r="T183" s="25">
        <f t="shared" si="41"/>
        <v>390596.00801927224</v>
      </c>
      <c r="U183" s="52">
        <f t="shared" si="42"/>
        <v>4.6003663288009422E-2</v>
      </c>
      <c r="V183" s="36">
        <f t="shared" si="43"/>
        <v>10</v>
      </c>
      <c r="W183" s="36">
        <f t="shared" si="44"/>
        <v>221.30857370836657</v>
      </c>
      <c r="X183" s="52">
        <f t="shared" si="45"/>
        <v>3.907189613566997E-2</v>
      </c>
      <c r="Y183" s="51">
        <v>3.928209119569348E-2</v>
      </c>
      <c r="AA183" s="20">
        <f t="shared" si="47"/>
        <v>390596.00801927224</v>
      </c>
      <c r="AB183" s="20">
        <f t="shared" si="48"/>
        <v>0</v>
      </c>
      <c r="AC183" s="20" t="e">
        <f>#REF!-#REF!</f>
        <v>#REF!</v>
      </c>
      <c r="AD183" s="20">
        <f t="shared" si="49"/>
        <v>0</v>
      </c>
      <c r="AE183" s="20">
        <f t="shared" si="50"/>
        <v>0</v>
      </c>
      <c r="AF183" s="20" t="e">
        <f t="shared" si="46"/>
        <v>#REF!</v>
      </c>
    </row>
    <row r="184" spans="1:32" x14ac:dyDescent="0.25">
      <c r="A184" s="47" t="s">
        <v>265</v>
      </c>
      <c r="B184" s="45" t="s">
        <v>285</v>
      </c>
      <c r="C184" s="41">
        <v>5401</v>
      </c>
      <c r="D184" s="43" t="s">
        <v>286</v>
      </c>
      <c r="E184" s="13">
        <v>1331</v>
      </c>
      <c r="F184" s="14">
        <v>7197095.8495914238</v>
      </c>
      <c r="G184" s="14">
        <f t="shared" si="38"/>
        <v>5407.2846353053519</v>
      </c>
      <c r="H184" s="14">
        <v>0</v>
      </c>
      <c r="I184" s="14">
        <v>0</v>
      </c>
      <c r="J184" s="14">
        <v>0</v>
      </c>
      <c r="K184" s="14"/>
      <c r="L184" s="15"/>
      <c r="M184" s="13">
        <v>1406</v>
      </c>
      <c r="N184" s="14">
        <v>7892700.1408253424</v>
      </c>
      <c r="O184" s="14">
        <f t="shared" si="39"/>
        <v>5613.5847374291197</v>
      </c>
      <c r="P184" s="14">
        <v>0</v>
      </c>
      <c r="Q184" s="14">
        <v>0</v>
      </c>
      <c r="R184" s="14">
        <v>0</v>
      </c>
      <c r="S184" s="25">
        <f t="shared" si="40"/>
        <v>0</v>
      </c>
      <c r="T184" s="25">
        <f t="shared" si="41"/>
        <v>695604.29123391863</v>
      </c>
      <c r="U184" s="52">
        <f t="shared" si="42"/>
        <v>9.6650691580466797E-2</v>
      </c>
      <c r="V184" s="36">
        <f t="shared" si="43"/>
        <v>75</v>
      </c>
      <c r="W184" s="36">
        <f t="shared" si="44"/>
        <v>206.30010212376783</v>
      </c>
      <c r="X184" s="52">
        <f t="shared" si="45"/>
        <v>3.815225497411201E-2</v>
      </c>
      <c r="Y184" s="51">
        <v>3.9377962262056032E-2</v>
      </c>
      <c r="AA184" s="20">
        <f t="shared" si="47"/>
        <v>695604.29123391863</v>
      </c>
      <c r="AB184" s="20">
        <f t="shared" si="48"/>
        <v>0</v>
      </c>
      <c r="AC184" s="20" t="e">
        <f>#REF!-#REF!</f>
        <v>#REF!</v>
      </c>
      <c r="AD184" s="20">
        <f t="shared" si="49"/>
        <v>0</v>
      </c>
      <c r="AE184" s="20">
        <f t="shared" si="50"/>
        <v>0</v>
      </c>
      <c r="AF184" s="20" t="e">
        <f t="shared" si="46"/>
        <v>#REF!</v>
      </c>
    </row>
    <row r="185" spans="1:32" x14ac:dyDescent="0.25">
      <c r="A185" s="47" t="s">
        <v>265</v>
      </c>
      <c r="B185" s="45"/>
      <c r="C185" s="41">
        <v>4502</v>
      </c>
      <c r="D185" s="43" t="s">
        <v>287</v>
      </c>
      <c r="E185" s="13">
        <v>1349</v>
      </c>
      <c r="F185" s="14">
        <v>6475199.9999999963</v>
      </c>
      <c r="G185" s="14">
        <f t="shared" si="38"/>
        <v>4799.9999999999973</v>
      </c>
      <c r="H185" s="14">
        <v>0</v>
      </c>
      <c r="I185" s="14">
        <v>482254.80449217901</v>
      </c>
      <c r="J185" s="14">
        <v>0</v>
      </c>
      <c r="K185" s="14"/>
      <c r="L185" s="15"/>
      <c r="M185" s="13">
        <v>1422</v>
      </c>
      <c r="N185" s="14">
        <v>7110000</v>
      </c>
      <c r="O185" s="14">
        <f t="shared" si="39"/>
        <v>5000</v>
      </c>
      <c r="P185" s="14">
        <v>0</v>
      </c>
      <c r="Q185" s="14">
        <v>545082.76050259941</v>
      </c>
      <c r="R185" s="14">
        <v>0</v>
      </c>
      <c r="S185" s="25">
        <f t="shared" si="40"/>
        <v>0</v>
      </c>
      <c r="T185" s="25">
        <f t="shared" si="41"/>
        <v>634800.00000000373</v>
      </c>
      <c r="U185" s="52">
        <f t="shared" si="42"/>
        <v>9.803558191252848E-2</v>
      </c>
      <c r="V185" s="36">
        <f t="shared" si="43"/>
        <v>73</v>
      </c>
      <c r="W185" s="36">
        <f t="shared" si="44"/>
        <v>200.00000000000273</v>
      </c>
      <c r="X185" s="52">
        <f t="shared" si="45"/>
        <v>4.1666666666667185E-2</v>
      </c>
      <c r="Y185" s="51">
        <v>4.1666666666667185E-2</v>
      </c>
      <c r="AA185" s="20">
        <f t="shared" si="47"/>
        <v>634800.00000000373</v>
      </c>
      <c r="AB185" s="20">
        <f t="shared" si="48"/>
        <v>0</v>
      </c>
      <c r="AC185" s="20" t="e">
        <f>#REF!-#REF!</f>
        <v>#REF!</v>
      </c>
      <c r="AD185" s="20">
        <f t="shared" si="49"/>
        <v>0</v>
      </c>
      <c r="AE185" s="20">
        <f t="shared" si="50"/>
        <v>62827.956010420399</v>
      </c>
      <c r="AF185" s="20" t="e">
        <f t="shared" si="46"/>
        <v>#REF!</v>
      </c>
    </row>
    <row r="186" spans="1:32" x14ac:dyDescent="0.25">
      <c r="A186" s="47" t="s">
        <v>265</v>
      </c>
      <c r="B186" s="45"/>
      <c r="C186" s="41">
        <v>4616</v>
      </c>
      <c r="D186" s="43" t="s">
        <v>288</v>
      </c>
      <c r="E186" s="13">
        <v>1203</v>
      </c>
      <c r="F186" s="14">
        <v>6059158.0734654171</v>
      </c>
      <c r="G186" s="14">
        <f t="shared" si="38"/>
        <v>5036.7066279845531</v>
      </c>
      <c r="H186" s="14">
        <v>43515.57333853934</v>
      </c>
      <c r="I186" s="14">
        <v>0</v>
      </c>
      <c r="J186" s="14">
        <v>0</v>
      </c>
      <c r="K186" s="14"/>
      <c r="L186" s="15"/>
      <c r="M186" s="13">
        <v>1294</v>
      </c>
      <c r="N186" s="14">
        <v>6715586.6510614362</v>
      </c>
      <c r="O186" s="14">
        <f t="shared" si="39"/>
        <v>5189.7887566162563</v>
      </c>
      <c r="P186" s="14">
        <v>0</v>
      </c>
      <c r="Q186" s="14">
        <v>0</v>
      </c>
      <c r="R186" s="14">
        <v>0</v>
      </c>
      <c r="S186" s="25">
        <f t="shared" si="40"/>
        <v>0</v>
      </c>
      <c r="T186" s="25">
        <f t="shared" si="41"/>
        <v>656428.57759601902</v>
      </c>
      <c r="U186" s="52">
        <f t="shared" si="42"/>
        <v>0.1083365988536733</v>
      </c>
      <c r="V186" s="36">
        <f t="shared" si="43"/>
        <v>91</v>
      </c>
      <c r="W186" s="36">
        <f t="shared" si="44"/>
        <v>153.0821286317032</v>
      </c>
      <c r="X186" s="52">
        <f t="shared" si="45"/>
        <v>3.0393298625169152E-2</v>
      </c>
      <c r="Y186" s="51">
        <v>3.2128630795527302E-2</v>
      </c>
      <c r="AA186" s="20">
        <f t="shared" si="47"/>
        <v>656428.57759601902</v>
      </c>
      <c r="AB186" s="20">
        <f t="shared" si="48"/>
        <v>-43515.57333853934</v>
      </c>
      <c r="AC186" s="20" t="e">
        <f>#REF!-#REF!</f>
        <v>#REF!</v>
      </c>
      <c r="AD186" s="20">
        <f t="shared" si="49"/>
        <v>0</v>
      </c>
      <c r="AE186" s="20">
        <f t="shared" si="50"/>
        <v>0</v>
      </c>
      <c r="AF186" s="20" t="e">
        <f t="shared" si="46"/>
        <v>#REF!</v>
      </c>
    </row>
    <row r="187" spans="1:32" x14ac:dyDescent="0.25">
      <c r="A187" s="47" t="s">
        <v>265</v>
      </c>
      <c r="B187" s="45"/>
      <c r="C187" s="41">
        <v>4027</v>
      </c>
      <c r="D187" s="43" t="s">
        <v>289</v>
      </c>
      <c r="E187" s="13">
        <v>858</v>
      </c>
      <c r="F187" s="14">
        <v>5012983.1170557206</v>
      </c>
      <c r="G187" s="14">
        <f t="shared" si="38"/>
        <v>5842.6376655661079</v>
      </c>
      <c r="H187" s="14">
        <v>30299.998973369598</v>
      </c>
      <c r="I187" s="14">
        <v>0</v>
      </c>
      <c r="J187" s="14">
        <v>0</v>
      </c>
      <c r="K187" s="14"/>
      <c r="L187" s="15"/>
      <c r="M187" s="13">
        <v>855</v>
      </c>
      <c r="N187" s="14">
        <v>5188489.3108736407</v>
      </c>
      <c r="O187" s="14">
        <f t="shared" si="39"/>
        <v>6068.4085507294039</v>
      </c>
      <c r="P187" s="14">
        <v>0</v>
      </c>
      <c r="Q187" s="14">
        <v>0</v>
      </c>
      <c r="R187" s="14">
        <v>28299.150187937146</v>
      </c>
      <c r="S187" s="25">
        <f t="shared" si="40"/>
        <v>28299.150187937146</v>
      </c>
      <c r="T187" s="25">
        <f t="shared" si="41"/>
        <v>175506.19381792005</v>
      </c>
      <c r="U187" s="52">
        <f t="shared" si="42"/>
        <v>3.5010330120760491E-2</v>
      </c>
      <c r="V187" s="36">
        <f t="shared" si="43"/>
        <v>-3</v>
      </c>
      <c r="W187" s="36">
        <f t="shared" si="44"/>
        <v>225.77088516329604</v>
      </c>
      <c r="X187" s="52">
        <f t="shared" si="45"/>
        <v>3.8641945314166648E-2</v>
      </c>
      <c r="Y187" s="51">
        <v>3.8650809338196535E-2</v>
      </c>
      <c r="AA187" s="20">
        <f t="shared" si="47"/>
        <v>175506.19381792005</v>
      </c>
      <c r="AB187" s="20">
        <f t="shared" si="48"/>
        <v>-30299.998973369598</v>
      </c>
      <c r="AC187" s="20" t="e">
        <f>#REF!-#REF!</f>
        <v>#REF!</v>
      </c>
      <c r="AD187" s="20">
        <f t="shared" si="49"/>
        <v>28299.150187937146</v>
      </c>
      <c r="AE187" s="20">
        <f t="shared" si="50"/>
        <v>0</v>
      </c>
      <c r="AF187" s="20" t="e">
        <f t="shared" si="46"/>
        <v>#REF!</v>
      </c>
    </row>
    <row r="188" spans="1:32" x14ac:dyDescent="0.25">
      <c r="A188" s="47" t="s">
        <v>265</v>
      </c>
      <c r="B188" s="45"/>
      <c r="C188" s="41">
        <v>4019</v>
      </c>
      <c r="D188" s="43" t="s">
        <v>290</v>
      </c>
      <c r="E188" s="13">
        <v>803</v>
      </c>
      <c r="F188" s="14">
        <v>4671890.8316623867</v>
      </c>
      <c r="G188" s="14">
        <f t="shared" si="38"/>
        <v>5818.0458675745786</v>
      </c>
      <c r="H188" s="14">
        <v>58395.739268335514</v>
      </c>
      <c r="I188" s="14">
        <v>0</v>
      </c>
      <c r="J188" s="14">
        <v>0</v>
      </c>
      <c r="K188" s="14"/>
      <c r="L188" s="15"/>
      <c r="M188" s="13">
        <v>827</v>
      </c>
      <c r="N188" s="14">
        <v>4938829.5026597017</v>
      </c>
      <c r="O188" s="14">
        <f t="shared" si="39"/>
        <v>5971.9824699633637</v>
      </c>
      <c r="P188" s="14">
        <v>0</v>
      </c>
      <c r="Q188" s="14">
        <v>0</v>
      </c>
      <c r="R188" s="14">
        <v>0</v>
      </c>
      <c r="S188" s="25">
        <f t="shared" si="40"/>
        <v>0</v>
      </c>
      <c r="T188" s="25">
        <f t="shared" si="41"/>
        <v>266938.67099731509</v>
      </c>
      <c r="U188" s="52">
        <f t="shared" si="42"/>
        <v>5.7137180772336427E-2</v>
      </c>
      <c r="V188" s="36">
        <f t="shared" si="43"/>
        <v>24</v>
      </c>
      <c r="W188" s="36">
        <f t="shared" si="44"/>
        <v>153.9366023887851</v>
      </c>
      <c r="X188" s="52">
        <f t="shared" si="45"/>
        <v>2.6458471777734305E-2</v>
      </c>
      <c r="Y188" s="51">
        <v>2.6286050641969094E-2</v>
      </c>
      <c r="AA188" s="20">
        <f t="shared" si="47"/>
        <v>266938.67099731509</v>
      </c>
      <c r="AB188" s="20">
        <f t="shared" si="48"/>
        <v>-58395.739268335514</v>
      </c>
      <c r="AC188" s="20" t="e">
        <f>#REF!-#REF!</f>
        <v>#REF!</v>
      </c>
      <c r="AD188" s="20">
        <f t="shared" si="49"/>
        <v>0</v>
      </c>
      <c r="AE188" s="20">
        <f t="shared" si="50"/>
        <v>0</v>
      </c>
      <c r="AF188" s="20" t="e">
        <f t="shared" si="46"/>
        <v>#REF!</v>
      </c>
    </row>
    <row r="189" spans="1:32" x14ac:dyDescent="0.25">
      <c r="A189" s="47" t="s">
        <v>265</v>
      </c>
      <c r="B189" s="45"/>
      <c r="C189" s="41">
        <v>4013</v>
      </c>
      <c r="D189" s="43" t="s">
        <v>291</v>
      </c>
      <c r="E189" s="13">
        <v>365</v>
      </c>
      <c r="F189" s="14">
        <v>2204060.3195996615</v>
      </c>
      <c r="G189" s="14">
        <f t="shared" si="38"/>
        <v>6038.5214235607164</v>
      </c>
      <c r="H189" s="14">
        <v>2684.9849105959293</v>
      </c>
      <c r="I189" s="14">
        <v>0</v>
      </c>
      <c r="J189" s="14">
        <v>18200.779592111699</v>
      </c>
      <c r="K189" s="14"/>
      <c r="L189" s="15"/>
      <c r="M189" s="13">
        <v>375</v>
      </c>
      <c r="N189" s="14">
        <v>2331411.7596792341</v>
      </c>
      <c r="O189" s="14">
        <f t="shared" si="39"/>
        <v>6217.0980258112913</v>
      </c>
      <c r="P189" s="14">
        <v>0</v>
      </c>
      <c r="Q189" s="14">
        <v>0</v>
      </c>
      <c r="R189" s="14">
        <v>0</v>
      </c>
      <c r="S189" s="25">
        <f t="shared" si="40"/>
        <v>-18200.779592111699</v>
      </c>
      <c r="T189" s="25">
        <f t="shared" si="41"/>
        <v>127351.44007957261</v>
      </c>
      <c r="U189" s="52">
        <f t="shared" si="42"/>
        <v>5.7780378761459916E-2</v>
      </c>
      <c r="V189" s="36">
        <f t="shared" si="43"/>
        <v>10</v>
      </c>
      <c r="W189" s="36">
        <f t="shared" si="44"/>
        <v>178.57660225057498</v>
      </c>
      <c r="X189" s="52">
        <f t="shared" si="45"/>
        <v>2.9572901994487699E-2</v>
      </c>
      <c r="Y189" s="51">
        <v>2.9445964414936521E-2</v>
      </c>
      <c r="AA189" s="20">
        <f t="shared" si="47"/>
        <v>127351.44007957261</v>
      </c>
      <c r="AB189" s="20">
        <f t="shared" si="48"/>
        <v>-2684.9849105959293</v>
      </c>
      <c r="AC189" s="20" t="e">
        <f>#REF!-#REF!</f>
        <v>#REF!</v>
      </c>
      <c r="AD189" s="20">
        <f t="shared" si="49"/>
        <v>-18200.779592111699</v>
      </c>
      <c r="AE189" s="20">
        <f t="shared" si="50"/>
        <v>0</v>
      </c>
      <c r="AF189" s="20" t="e">
        <f t="shared" si="46"/>
        <v>#REF!</v>
      </c>
    </row>
    <row r="190" spans="1:32" x14ac:dyDescent="0.25">
      <c r="A190" s="47" t="s">
        <v>265</v>
      </c>
      <c r="B190" s="45" t="s">
        <v>292</v>
      </c>
      <c r="C190" s="41">
        <v>4112</v>
      </c>
      <c r="D190" s="43" t="s">
        <v>293</v>
      </c>
      <c r="E190" s="13">
        <v>933</v>
      </c>
      <c r="F190" s="14">
        <v>4531537.6345017776</v>
      </c>
      <c r="G190" s="14">
        <f t="shared" si="38"/>
        <v>4856.9535203663208</v>
      </c>
      <c r="H190" s="14">
        <v>7176.0076356390491</v>
      </c>
      <c r="I190" s="14">
        <v>0</v>
      </c>
      <c r="J190" s="14">
        <v>0</v>
      </c>
      <c r="K190" s="14"/>
      <c r="L190" s="15"/>
      <c r="M190" s="13">
        <v>974</v>
      </c>
      <c r="N190" s="14">
        <v>4903695.6450287076</v>
      </c>
      <c r="O190" s="14">
        <f t="shared" si="39"/>
        <v>5034.5951180992888</v>
      </c>
      <c r="P190" s="14">
        <v>0</v>
      </c>
      <c r="Q190" s="14">
        <v>0</v>
      </c>
      <c r="R190" s="14">
        <v>0</v>
      </c>
      <c r="S190" s="25">
        <f t="shared" si="40"/>
        <v>0</v>
      </c>
      <c r="T190" s="25">
        <f t="shared" si="41"/>
        <v>372158.01052692998</v>
      </c>
      <c r="U190" s="52">
        <f t="shared" si="42"/>
        <v>8.21262098086597E-2</v>
      </c>
      <c r="V190" s="36">
        <f t="shared" si="43"/>
        <v>41</v>
      </c>
      <c r="W190" s="36">
        <f t="shared" si="44"/>
        <v>177.64159773296797</v>
      </c>
      <c r="X190" s="52">
        <f t="shared" si="45"/>
        <v>3.6574695843408112E-2</v>
      </c>
      <c r="Y190" s="51">
        <v>3.8005458008883108E-2</v>
      </c>
      <c r="AA190" s="20">
        <f t="shared" si="47"/>
        <v>372158.01052692998</v>
      </c>
      <c r="AB190" s="20">
        <f t="shared" si="48"/>
        <v>-7176.0076356390491</v>
      </c>
      <c r="AC190" s="20" t="e">
        <f>#REF!-#REF!</f>
        <v>#REF!</v>
      </c>
      <c r="AD190" s="20">
        <f t="shared" si="49"/>
        <v>0</v>
      </c>
      <c r="AE190" s="20">
        <f t="shared" si="50"/>
        <v>0</v>
      </c>
      <c r="AF190" s="20" t="e">
        <f t="shared" si="46"/>
        <v>#REF!</v>
      </c>
    </row>
    <row r="191" spans="1:32" x14ac:dyDescent="0.25">
      <c r="A191" s="47" t="s">
        <v>265</v>
      </c>
      <c r="B191" s="45"/>
      <c r="C191" s="41">
        <v>4039</v>
      </c>
      <c r="D191" s="43" t="s">
        <v>294</v>
      </c>
      <c r="E191" s="13">
        <v>882</v>
      </c>
      <c r="F191" s="14">
        <v>4616724.10636607</v>
      </c>
      <c r="G191" s="14">
        <f t="shared" si="38"/>
        <v>5234.3810729774032</v>
      </c>
      <c r="H191" s="14">
        <v>0</v>
      </c>
      <c r="I191" s="14">
        <v>0</v>
      </c>
      <c r="J191" s="14">
        <v>0</v>
      </c>
      <c r="K191" s="14"/>
      <c r="L191" s="15"/>
      <c r="M191" s="13">
        <v>901</v>
      </c>
      <c r="N191" s="14">
        <v>4900361.8859891146</v>
      </c>
      <c r="O191" s="14">
        <f t="shared" si="39"/>
        <v>5438.8034250711598</v>
      </c>
      <c r="P191" s="14">
        <v>0</v>
      </c>
      <c r="Q191" s="14">
        <v>0</v>
      </c>
      <c r="R191" s="14">
        <v>0</v>
      </c>
      <c r="S191" s="25">
        <f t="shared" si="40"/>
        <v>0</v>
      </c>
      <c r="T191" s="25">
        <f t="shared" si="41"/>
        <v>283637.77962304465</v>
      </c>
      <c r="U191" s="52">
        <f t="shared" si="42"/>
        <v>6.1437021812053239E-2</v>
      </c>
      <c r="V191" s="36">
        <f t="shared" si="43"/>
        <v>19</v>
      </c>
      <c r="W191" s="36">
        <f t="shared" si="44"/>
        <v>204.42235209375667</v>
      </c>
      <c r="X191" s="52">
        <f t="shared" si="45"/>
        <v>3.905377717894698E-2</v>
      </c>
      <c r="Y191" s="51">
        <v>3.9506030521957669E-2</v>
      </c>
      <c r="AA191" s="20">
        <f t="shared" si="47"/>
        <v>283637.77962304465</v>
      </c>
      <c r="AB191" s="20">
        <f t="shared" si="48"/>
        <v>0</v>
      </c>
      <c r="AC191" s="20" t="e">
        <f>#REF!-#REF!</f>
        <v>#REF!</v>
      </c>
      <c r="AD191" s="20">
        <f t="shared" si="49"/>
        <v>0</v>
      </c>
      <c r="AE191" s="20">
        <f t="shared" si="50"/>
        <v>0</v>
      </c>
      <c r="AF191" s="20" t="e">
        <f t="shared" si="46"/>
        <v>#REF!</v>
      </c>
    </row>
    <row r="192" spans="1:32" x14ac:dyDescent="0.25">
      <c r="A192" s="47" t="s">
        <v>265</v>
      </c>
      <c r="B192" s="45" t="s">
        <v>295</v>
      </c>
      <c r="C192" s="41">
        <v>4023</v>
      </c>
      <c r="D192" s="43" t="s">
        <v>296</v>
      </c>
      <c r="E192" s="13">
        <v>1466</v>
      </c>
      <c r="F192" s="14">
        <v>7604660.3307640087</v>
      </c>
      <c r="G192" s="14">
        <f t="shared" si="38"/>
        <v>5187.353568051848</v>
      </c>
      <c r="H192" s="14">
        <v>152223.29695465602</v>
      </c>
      <c r="I192" s="14">
        <v>0</v>
      </c>
      <c r="J192" s="14">
        <v>0</v>
      </c>
      <c r="K192" s="14"/>
      <c r="L192" s="15"/>
      <c r="M192" s="13">
        <v>1469</v>
      </c>
      <c r="N192" s="14">
        <v>7767960.5883570202</v>
      </c>
      <c r="O192" s="14">
        <f t="shared" si="39"/>
        <v>5287.9241581736014</v>
      </c>
      <c r="P192" s="14">
        <v>0</v>
      </c>
      <c r="Q192" s="14">
        <v>0</v>
      </c>
      <c r="R192" s="14">
        <v>0</v>
      </c>
      <c r="S192" s="25">
        <f t="shared" si="40"/>
        <v>0</v>
      </c>
      <c r="T192" s="25">
        <f t="shared" si="41"/>
        <v>163300.25759301148</v>
      </c>
      <c r="U192" s="52">
        <f t="shared" si="42"/>
        <v>2.1473708290743021E-2</v>
      </c>
      <c r="V192" s="36">
        <f t="shared" si="43"/>
        <v>3</v>
      </c>
      <c r="W192" s="36">
        <f t="shared" si="44"/>
        <v>100.57059012175341</v>
      </c>
      <c r="X192" s="52">
        <f t="shared" si="45"/>
        <v>1.938764898177614E-2</v>
      </c>
      <c r="Y192" s="51">
        <v>1.8790127737954521E-2</v>
      </c>
      <c r="AA192" s="20">
        <f t="shared" si="47"/>
        <v>163300.25759301148</v>
      </c>
      <c r="AB192" s="20">
        <f t="shared" si="48"/>
        <v>-152223.29695465602</v>
      </c>
      <c r="AC192" s="20" t="e">
        <f>#REF!-#REF!</f>
        <v>#REF!</v>
      </c>
      <c r="AD192" s="20">
        <f t="shared" si="49"/>
        <v>0</v>
      </c>
      <c r="AE192" s="20">
        <f t="shared" si="50"/>
        <v>0</v>
      </c>
      <c r="AF192" s="20" t="e">
        <f t="shared" si="46"/>
        <v>#REF!</v>
      </c>
    </row>
    <row r="193" spans="1:33" x14ac:dyDescent="0.25">
      <c r="A193" s="47" t="s">
        <v>265</v>
      </c>
      <c r="B193" s="45" t="s">
        <v>297</v>
      </c>
      <c r="C193" s="41">
        <v>4610</v>
      </c>
      <c r="D193" s="43" t="s">
        <v>298</v>
      </c>
      <c r="E193" s="13">
        <v>787</v>
      </c>
      <c r="F193" s="14">
        <v>4202012.2932033772</v>
      </c>
      <c r="G193" s="14">
        <f t="shared" si="38"/>
        <v>5339.2786444769727</v>
      </c>
      <c r="H193" s="14">
        <v>0</v>
      </c>
      <c r="I193" s="14">
        <v>0</v>
      </c>
      <c r="J193" s="14">
        <v>0</v>
      </c>
      <c r="K193" s="14"/>
      <c r="L193" s="15"/>
      <c r="M193" s="13">
        <v>795</v>
      </c>
      <c r="N193" s="14">
        <v>4415311.2382907346</v>
      </c>
      <c r="O193" s="14">
        <f t="shared" si="39"/>
        <v>5553.8506142021815</v>
      </c>
      <c r="P193" s="14">
        <v>0</v>
      </c>
      <c r="Q193" s="14">
        <v>0</v>
      </c>
      <c r="R193" s="14">
        <v>0</v>
      </c>
      <c r="S193" s="25">
        <f t="shared" si="40"/>
        <v>0</v>
      </c>
      <c r="T193" s="25">
        <f t="shared" si="41"/>
        <v>213298.94508735742</v>
      </c>
      <c r="U193" s="52">
        <f t="shared" si="42"/>
        <v>5.076114256789821E-2</v>
      </c>
      <c r="V193" s="36">
        <f t="shared" si="43"/>
        <v>8</v>
      </c>
      <c r="W193" s="36">
        <f t="shared" si="44"/>
        <v>214.57196972520887</v>
      </c>
      <c r="X193" s="52">
        <f t="shared" si="45"/>
        <v>4.0187445535768251E-2</v>
      </c>
      <c r="Y193" s="51">
        <v>3.945204466039276E-2</v>
      </c>
      <c r="AA193" s="20">
        <f t="shared" si="47"/>
        <v>213298.94508735742</v>
      </c>
      <c r="AB193" s="20">
        <f t="shared" si="48"/>
        <v>0</v>
      </c>
      <c r="AC193" s="20" t="e">
        <f>#REF!-#REF!</f>
        <v>#REF!</v>
      </c>
      <c r="AD193" s="20">
        <f t="shared" si="49"/>
        <v>0</v>
      </c>
      <c r="AE193" s="20">
        <f t="shared" si="50"/>
        <v>0</v>
      </c>
      <c r="AF193" s="20" t="e">
        <f t="shared" si="46"/>
        <v>#REF!</v>
      </c>
    </row>
    <row r="194" spans="1:33" x14ac:dyDescent="0.25">
      <c r="A194" s="47" t="s">
        <v>265</v>
      </c>
      <c r="B194" s="45" t="s">
        <v>299</v>
      </c>
      <c r="C194" s="41">
        <v>4074</v>
      </c>
      <c r="D194" s="43" t="s">
        <v>300</v>
      </c>
      <c r="E194" s="13">
        <v>1234</v>
      </c>
      <c r="F194" s="14">
        <v>6295186.2732146485</v>
      </c>
      <c r="G194" s="14">
        <f t="shared" si="38"/>
        <v>5101.4475471755659</v>
      </c>
      <c r="H194" s="14">
        <v>0</v>
      </c>
      <c r="I194" s="14">
        <v>0</v>
      </c>
      <c r="J194" s="14">
        <v>0</v>
      </c>
      <c r="K194" s="14"/>
      <c r="L194" s="15"/>
      <c r="M194" s="13">
        <v>1245</v>
      </c>
      <c r="N194" s="14">
        <v>6603115.9577023592</v>
      </c>
      <c r="O194" s="14">
        <f t="shared" si="39"/>
        <v>5303.7075965480799</v>
      </c>
      <c r="P194" s="14">
        <v>0</v>
      </c>
      <c r="Q194" s="14">
        <v>0</v>
      </c>
      <c r="R194" s="14">
        <v>0</v>
      </c>
      <c r="S194" s="25">
        <f t="shared" si="40"/>
        <v>0</v>
      </c>
      <c r="T194" s="25">
        <f t="shared" si="41"/>
        <v>307929.68448771071</v>
      </c>
      <c r="U194" s="52">
        <f t="shared" si="42"/>
        <v>4.8915102925217502E-2</v>
      </c>
      <c r="V194" s="36">
        <f t="shared" si="43"/>
        <v>11</v>
      </c>
      <c r="W194" s="36">
        <f t="shared" si="44"/>
        <v>202.260049372514</v>
      </c>
      <c r="X194" s="52">
        <f t="shared" si="45"/>
        <v>3.9647579927484689E-2</v>
      </c>
      <c r="Y194" s="51">
        <v>3.9493020857396699E-2</v>
      </c>
      <c r="AA194" s="20">
        <f t="shared" si="47"/>
        <v>307929.68448771071</v>
      </c>
      <c r="AB194" s="20">
        <f t="shared" si="48"/>
        <v>0</v>
      </c>
      <c r="AC194" s="20" t="e">
        <f>#REF!-#REF!</f>
        <v>#REF!</v>
      </c>
      <c r="AD194" s="20">
        <f t="shared" si="49"/>
        <v>0</v>
      </c>
      <c r="AE194" s="20">
        <f t="shared" si="50"/>
        <v>0</v>
      </c>
      <c r="AF194" s="20" t="e">
        <f t="shared" si="46"/>
        <v>#REF!</v>
      </c>
    </row>
    <row r="195" spans="1:33" x14ac:dyDescent="0.25">
      <c r="A195" s="47" t="s">
        <v>265</v>
      </c>
      <c r="B195" s="45"/>
      <c r="C195" s="41">
        <v>4028</v>
      </c>
      <c r="D195" s="43" t="s">
        <v>301</v>
      </c>
      <c r="E195" s="13">
        <v>868</v>
      </c>
      <c r="F195" s="14">
        <v>5071471.6152340956</v>
      </c>
      <c r="G195" s="14">
        <f t="shared" si="38"/>
        <v>5842.7092341406633</v>
      </c>
      <c r="H195" s="14">
        <v>0</v>
      </c>
      <c r="I195" s="14">
        <v>0</v>
      </c>
      <c r="J195" s="14">
        <v>0</v>
      </c>
      <c r="K195" s="14"/>
      <c r="L195" s="15"/>
      <c r="M195" s="13">
        <v>855</v>
      </c>
      <c r="N195" s="14">
        <v>5176078.451904417</v>
      </c>
      <c r="O195" s="14">
        <f t="shared" si="39"/>
        <v>6053.8929262039965</v>
      </c>
      <c r="P195" s="14">
        <v>0</v>
      </c>
      <c r="Q195" s="14">
        <v>0</v>
      </c>
      <c r="R195" s="14">
        <v>0</v>
      </c>
      <c r="S195" s="25">
        <f t="shared" si="40"/>
        <v>0</v>
      </c>
      <c r="T195" s="25">
        <f t="shared" si="41"/>
        <v>104606.83667032141</v>
      </c>
      <c r="U195" s="52">
        <f t="shared" si="42"/>
        <v>2.0626525120656325E-2</v>
      </c>
      <c r="V195" s="36">
        <f t="shared" si="43"/>
        <v>-13</v>
      </c>
      <c r="W195" s="36">
        <f t="shared" si="44"/>
        <v>211.18369206333318</v>
      </c>
      <c r="X195" s="52">
        <f t="shared" si="45"/>
        <v>3.6144823163426487E-2</v>
      </c>
      <c r="Y195" s="51">
        <v>3.9377730363675756E-2</v>
      </c>
      <c r="AA195" s="20">
        <f t="shared" si="47"/>
        <v>104606.83667032141</v>
      </c>
      <c r="AB195" s="20">
        <f t="shared" si="48"/>
        <v>0</v>
      </c>
      <c r="AC195" s="20" t="e">
        <f>#REF!-#REF!</f>
        <v>#REF!</v>
      </c>
      <c r="AD195" s="20">
        <f t="shared" si="49"/>
        <v>0</v>
      </c>
      <c r="AE195" s="20">
        <f t="shared" si="50"/>
        <v>0</v>
      </c>
      <c r="AF195" s="20" t="e">
        <f t="shared" si="46"/>
        <v>#REF!</v>
      </c>
    </row>
    <row r="196" spans="1:33" ht="15.75" thickBot="1" x14ac:dyDescent="0.3">
      <c r="A196" s="48" t="s">
        <v>265</v>
      </c>
      <c r="B196" s="45"/>
      <c r="C196" s="41">
        <v>6909</v>
      </c>
      <c r="D196" s="60" t="s">
        <v>302</v>
      </c>
      <c r="E196" s="16">
        <v>604</v>
      </c>
      <c r="F196" s="17">
        <v>3648574.4406772405</v>
      </c>
      <c r="G196" s="17">
        <f t="shared" si="38"/>
        <v>6040.6861600616567</v>
      </c>
      <c r="H196" s="17">
        <v>269706.83241300611</v>
      </c>
      <c r="I196" s="17">
        <v>0</v>
      </c>
      <c r="J196" s="17">
        <v>0</v>
      </c>
      <c r="K196" s="17"/>
      <c r="L196" s="18"/>
      <c r="M196" s="16">
        <v>577</v>
      </c>
      <c r="N196" s="17">
        <v>3552712.210845436</v>
      </c>
      <c r="O196" s="17">
        <f t="shared" si="39"/>
        <v>6157.2135369938233</v>
      </c>
      <c r="P196" s="17">
        <v>197663.91468374571</v>
      </c>
      <c r="Q196" s="17">
        <v>0</v>
      </c>
      <c r="R196" s="17">
        <v>0</v>
      </c>
      <c r="S196" s="26">
        <f t="shared" si="40"/>
        <v>0</v>
      </c>
      <c r="T196" s="26">
        <f t="shared" si="41"/>
        <v>-95862.229831804521</v>
      </c>
      <c r="U196" s="53">
        <f t="shared" si="42"/>
        <v>-2.6273886250765544E-2</v>
      </c>
      <c r="V196" s="37">
        <f t="shared" si="43"/>
        <v>-27</v>
      </c>
      <c r="W196" s="37">
        <f t="shared" si="44"/>
        <v>116.52737693216659</v>
      </c>
      <c r="X196" s="53">
        <f t="shared" si="45"/>
        <v>1.9290420631780769E-2</v>
      </c>
      <c r="Y196" s="55">
        <v>1.7822980994952831E-2</v>
      </c>
      <c r="AA196" s="20">
        <f t="shared" si="47"/>
        <v>-95862.229831804521</v>
      </c>
      <c r="AB196" s="20">
        <f t="shared" si="48"/>
        <v>-72042.9177292604</v>
      </c>
      <c r="AC196" s="20" t="e">
        <f>#REF!-#REF!</f>
        <v>#REF!</v>
      </c>
      <c r="AD196" s="20">
        <f t="shared" si="49"/>
        <v>0</v>
      </c>
      <c r="AE196" s="20">
        <f t="shared" si="50"/>
        <v>0</v>
      </c>
      <c r="AF196" s="20" t="e">
        <f t="shared" si="46"/>
        <v>#REF!</v>
      </c>
      <c r="AG196" t="s">
        <v>309</v>
      </c>
    </row>
    <row r="197" spans="1:33" ht="15.75" thickBot="1" x14ac:dyDescent="0.3">
      <c r="E197" s="38">
        <f>SUM(E6:E196)</f>
        <v>87809.5</v>
      </c>
      <c r="F197" s="38">
        <f>SUM(F6:F196)</f>
        <v>406965309.01423675</v>
      </c>
      <c r="G197" s="49">
        <f>F197/E197</f>
        <v>4634.6387237626541</v>
      </c>
      <c r="H197" s="38">
        <f>SUM(H6:H196)</f>
        <v>9830983.4096262995</v>
      </c>
      <c r="I197" s="38">
        <f>SUM(I6:I196)</f>
        <v>1468351.8026080471</v>
      </c>
      <c r="J197" s="38">
        <f>SUM(J6:J196)</f>
        <v>843785.64390627283</v>
      </c>
      <c r="M197" s="38">
        <f>SUM(M6:M196)</f>
        <v>88600.75</v>
      </c>
      <c r="N197" s="38">
        <f>SUM(N6:N196)</f>
        <v>423493232.19487745</v>
      </c>
      <c r="O197" s="49">
        <f>N197/M197</f>
        <v>4779.7928594834402</v>
      </c>
      <c r="P197" s="38">
        <f>SUM(P6:P196)</f>
        <v>5265617.9181973413</v>
      </c>
      <c r="Q197" s="38">
        <f>SUM(Q6:Q196)</f>
        <v>2476092.6741792061</v>
      </c>
      <c r="R197" s="38">
        <f>SUM(R6:R196)</f>
        <v>482353.41100627265</v>
      </c>
      <c r="S197" s="39">
        <f t="shared" ref="S197:T197" si="51">SUM(S6:S196)</f>
        <v>-361432.23290000012</v>
      </c>
      <c r="T197" s="39">
        <f t="shared" si="51"/>
        <v>16527923.180640657</v>
      </c>
      <c r="U197" s="54">
        <f t="shared" ref="U197" si="52">N197/F197-1</f>
        <v>4.0612609513757114E-2</v>
      </c>
      <c r="V197" s="50">
        <f>M197-E197</f>
        <v>791.25</v>
      </c>
      <c r="W197" s="50">
        <f>O197-G197</f>
        <v>145.15413572078614</v>
      </c>
      <c r="X197" s="54">
        <f>O197/G197-1</f>
        <v>3.131940683457235E-2</v>
      </c>
      <c r="Y197" s="54">
        <v>2.8746648349551318E-2</v>
      </c>
    </row>
    <row r="198" spans="1:33" ht="2.25" customHeight="1" x14ac:dyDescent="0.25"/>
    <row r="199" spans="1:33" x14ac:dyDescent="0.25">
      <c r="A199" s="29" t="s">
        <v>311</v>
      </c>
    </row>
    <row r="200" spans="1:33" x14ac:dyDescent="0.25">
      <c r="A200" s="31">
        <v>1</v>
      </c>
      <c r="B200" s="6"/>
      <c r="C200" s="6"/>
      <c r="D200" s="62" t="s">
        <v>321</v>
      </c>
      <c r="E200" s="63"/>
      <c r="F200" s="63"/>
      <c r="G200" s="63"/>
      <c r="H200" s="63"/>
      <c r="I200" s="63"/>
      <c r="J200" s="63"/>
      <c r="K200" s="63"/>
      <c r="L200" s="63"/>
      <c r="M200" s="63"/>
      <c r="N200" s="63"/>
      <c r="O200" s="63"/>
      <c r="P200" s="63"/>
      <c r="Q200" s="63"/>
      <c r="R200" s="63"/>
      <c r="S200" s="63"/>
      <c r="T200" s="63"/>
      <c r="U200" s="63"/>
      <c r="V200" s="63"/>
      <c r="W200" s="63"/>
      <c r="X200" s="64"/>
      <c r="Y200" s="56"/>
    </row>
    <row r="201" spans="1:33" x14ac:dyDescent="0.25">
      <c r="A201" s="31">
        <f>A200+1</f>
        <v>2</v>
      </c>
      <c r="B201" s="6"/>
      <c r="C201" s="6"/>
      <c r="D201" s="62" t="s">
        <v>349</v>
      </c>
      <c r="E201" s="63"/>
      <c r="F201" s="63"/>
      <c r="G201" s="63"/>
      <c r="H201" s="63"/>
      <c r="I201" s="63"/>
      <c r="J201" s="63"/>
      <c r="K201" s="63"/>
      <c r="L201" s="63"/>
      <c r="M201" s="63"/>
      <c r="N201" s="63"/>
      <c r="O201" s="63"/>
      <c r="P201" s="63"/>
      <c r="Q201" s="63"/>
      <c r="R201" s="63"/>
      <c r="S201" s="63"/>
      <c r="T201" s="63"/>
      <c r="U201" s="63"/>
      <c r="V201" s="63"/>
      <c r="W201" s="63"/>
      <c r="X201" s="64"/>
      <c r="Y201" s="56"/>
    </row>
    <row r="202" spans="1:33" x14ac:dyDescent="0.25">
      <c r="A202" s="31">
        <f t="shared" ref="A202:A214" si="53">A201+1</f>
        <v>3</v>
      </c>
      <c r="B202" s="6"/>
      <c r="C202" s="6"/>
      <c r="D202" s="62" t="s">
        <v>328</v>
      </c>
      <c r="E202" s="63"/>
      <c r="F202" s="63"/>
      <c r="G202" s="63"/>
      <c r="H202" s="63"/>
      <c r="I202" s="63"/>
      <c r="J202" s="63"/>
      <c r="K202" s="63"/>
      <c r="L202" s="63"/>
      <c r="M202" s="63"/>
      <c r="N202" s="63"/>
      <c r="O202" s="63"/>
      <c r="P202" s="63"/>
      <c r="Q202" s="63"/>
      <c r="R202" s="63"/>
      <c r="S202" s="63"/>
      <c r="T202" s="63"/>
      <c r="U202" s="63"/>
      <c r="V202" s="63"/>
      <c r="W202" s="63"/>
      <c r="X202" s="64"/>
      <c r="Y202" s="56"/>
    </row>
    <row r="203" spans="1:33" x14ac:dyDescent="0.25">
      <c r="A203" s="31">
        <f t="shared" si="53"/>
        <v>4</v>
      </c>
      <c r="B203" s="6"/>
      <c r="C203" s="6"/>
      <c r="D203" s="62" t="s">
        <v>334</v>
      </c>
      <c r="E203" s="63"/>
      <c r="F203" s="63"/>
      <c r="G203" s="63"/>
      <c r="H203" s="63"/>
      <c r="I203" s="63"/>
      <c r="J203" s="63"/>
      <c r="K203" s="63"/>
      <c r="L203" s="63"/>
      <c r="M203" s="63"/>
      <c r="N203" s="63"/>
      <c r="O203" s="63"/>
      <c r="P203" s="63"/>
      <c r="Q203" s="63"/>
      <c r="R203" s="63"/>
      <c r="S203" s="63"/>
      <c r="T203" s="63"/>
      <c r="U203" s="63"/>
      <c r="V203" s="63"/>
      <c r="W203" s="63"/>
      <c r="X203" s="64"/>
      <c r="Y203" s="56"/>
    </row>
    <row r="204" spans="1:33" x14ac:dyDescent="0.25">
      <c r="A204" s="31">
        <f t="shared" si="53"/>
        <v>5</v>
      </c>
      <c r="B204" s="6"/>
      <c r="C204" s="6"/>
      <c r="D204" s="33" t="s">
        <v>333</v>
      </c>
      <c r="E204" s="34"/>
      <c r="F204" s="34"/>
      <c r="G204" s="34"/>
      <c r="H204" s="34"/>
      <c r="I204" s="34"/>
      <c r="J204" s="34"/>
      <c r="K204" s="34"/>
      <c r="L204" s="34"/>
      <c r="M204" s="34"/>
      <c r="N204" s="34"/>
      <c r="O204" s="34"/>
      <c r="P204" s="34"/>
      <c r="Q204" s="34"/>
      <c r="R204" s="34"/>
      <c r="S204" s="34"/>
      <c r="T204" s="34"/>
      <c r="U204" s="34"/>
      <c r="V204" s="34"/>
      <c r="W204" s="34"/>
      <c r="X204" s="35"/>
      <c r="Y204" s="56"/>
    </row>
    <row r="205" spans="1:33" x14ac:dyDescent="0.25">
      <c r="A205" s="31">
        <f>A204+1</f>
        <v>6</v>
      </c>
      <c r="B205" s="6"/>
      <c r="C205" s="6"/>
      <c r="D205" s="33" t="s">
        <v>330</v>
      </c>
      <c r="E205" s="34"/>
      <c r="F205" s="34"/>
      <c r="G205" s="34"/>
      <c r="H205" s="34"/>
      <c r="I205" s="34"/>
      <c r="J205" s="34"/>
      <c r="K205" s="34"/>
      <c r="L205" s="34"/>
      <c r="M205" s="34"/>
      <c r="N205" s="34"/>
      <c r="O205" s="34"/>
      <c r="P205" s="34"/>
      <c r="Q205" s="34"/>
      <c r="R205" s="34"/>
      <c r="S205" s="34"/>
      <c r="T205" s="34"/>
      <c r="U205" s="34"/>
      <c r="V205" s="34"/>
      <c r="W205" s="34"/>
      <c r="X205" s="35"/>
      <c r="Y205" s="56"/>
    </row>
    <row r="206" spans="1:33" x14ac:dyDescent="0.25">
      <c r="A206" s="32">
        <f>A205+1</f>
        <v>7</v>
      </c>
      <c r="B206" s="6"/>
      <c r="C206" s="6"/>
      <c r="D206" s="62" t="s">
        <v>322</v>
      </c>
      <c r="E206" s="63"/>
      <c r="F206" s="63"/>
      <c r="G206" s="63"/>
      <c r="H206" s="63"/>
      <c r="I206" s="63"/>
      <c r="J206" s="63"/>
      <c r="K206" s="63"/>
      <c r="L206" s="63"/>
      <c r="M206" s="63"/>
      <c r="N206" s="63"/>
      <c r="O206" s="63"/>
      <c r="P206" s="63"/>
      <c r="Q206" s="63"/>
      <c r="R206" s="63"/>
      <c r="S206" s="63"/>
      <c r="T206" s="63"/>
      <c r="U206" s="63"/>
      <c r="V206" s="63"/>
      <c r="W206" s="63"/>
      <c r="X206" s="64"/>
      <c r="Y206" s="56"/>
    </row>
    <row r="207" spans="1:33" x14ac:dyDescent="0.25">
      <c r="A207" s="32">
        <f t="shared" si="53"/>
        <v>8</v>
      </c>
      <c r="B207" s="6"/>
      <c r="C207" s="6"/>
      <c r="D207" s="62" t="s">
        <v>350</v>
      </c>
      <c r="E207" s="63"/>
      <c r="F207" s="63"/>
      <c r="G207" s="63"/>
      <c r="H207" s="63"/>
      <c r="I207" s="63"/>
      <c r="J207" s="63"/>
      <c r="K207" s="63"/>
      <c r="L207" s="63"/>
      <c r="M207" s="63"/>
      <c r="N207" s="63"/>
      <c r="O207" s="63"/>
      <c r="P207" s="63"/>
      <c r="Q207" s="63"/>
      <c r="R207" s="63"/>
      <c r="S207" s="63"/>
      <c r="T207" s="63"/>
      <c r="U207" s="63"/>
      <c r="V207" s="63"/>
      <c r="W207" s="63"/>
      <c r="X207" s="64"/>
      <c r="Y207" s="56"/>
    </row>
    <row r="208" spans="1:33" x14ac:dyDescent="0.25">
      <c r="A208" s="32">
        <v>9</v>
      </c>
      <c r="B208" s="6"/>
      <c r="C208" s="6"/>
      <c r="D208" s="62" t="s">
        <v>329</v>
      </c>
      <c r="E208" s="63"/>
      <c r="F208" s="63"/>
      <c r="G208" s="63"/>
      <c r="H208" s="63"/>
      <c r="I208" s="63"/>
      <c r="J208" s="63"/>
      <c r="K208" s="63"/>
      <c r="L208" s="63"/>
      <c r="M208" s="63"/>
      <c r="N208" s="63"/>
      <c r="O208" s="63"/>
      <c r="P208" s="63"/>
      <c r="Q208" s="63"/>
      <c r="R208" s="63"/>
      <c r="S208" s="63"/>
      <c r="T208" s="63"/>
      <c r="U208" s="63"/>
      <c r="V208" s="63"/>
      <c r="W208" s="63"/>
      <c r="X208" s="64"/>
      <c r="Y208" s="56"/>
    </row>
    <row r="209" spans="1:25" customFormat="1" x14ac:dyDescent="0.25">
      <c r="A209" s="32">
        <f>A208+1</f>
        <v>10</v>
      </c>
      <c r="B209" s="6"/>
      <c r="C209" s="6"/>
      <c r="D209" s="62" t="s">
        <v>335</v>
      </c>
      <c r="E209" s="63"/>
      <c r="F209" s="63"/>
      <c r="G209" s="63"/>
      <c r="H209" s="63"/>
      <c r="I209" s="63"/>
      <c r="J209" s="63"/>
      <c r="K209" s="63"/>
      <c r="L209" s="63"/>
      <c r="M209" s="63"/>
      <c r="N209" s="63"/>
      <c r="O209" s="63"/>
      <c r="P209" s="63"/>
      <c r="Q209" s="63"/>
      <c r="R209" s="63"/>
      <c r="S209" s="63"/>
      <c r="T209" s="63"/>
      <c r="U209" s="63"/>
      <c r="V209" s="63"/>
      <c r="W209" s="63"/>
      <c r="X209" s="64"/>
      <c r="Y209" s="56"/>
    </row>
    <row r="210" spans="1:25" customFormat="1" x14ac:dyDescent="0.25">
      <c r="A210" s="32">
        <f t="shared" si="53"/>
        <v>11</v>
      </c>
      <c r="B210" s="6"/>
      <c r="C210" s="6"/>
      <c r="D210" s="62" t="s">
        <v>336</v>
      </c>
      <c r="E210" s="63"/>
      <c r="F210" s="63"/>
      <c r="G210" s="63"/>
      <c r="H210" s="63"/>
      <c r="I210" s="63"/>
      <c r="J210" s="63"/>
      <c r="K210" s="63"/>
      <c r="L210" s="63"/>
      <c r="M210" s="63"/>
      <c r="N210" s="63"/>
      <c r="O210" s="63"/>
      <c r="P210" s="63"/>
      <c r="Q210" s="63"/>
      <c r="R210" s="63"/>
      <c r="S210" s="63"/>
      <c r="T210" s="63"/>
      <c r="U210" s="63"/>
      <c r="V210" s="63"/>
      <c r="W210" s="63"/>
      <c r="X210" s="64"/>
      <c r="Y210" s="56"/>
    </row>
    <row r="211" spans="1:25" customFormat="1" x14ac:dyDescent="0.25">
      <c r="A211" s="32">
        <f t="shared" si="53"/>
        <v>12</v>
      </c>
      <c r="B211" s="6"/>
      <c r="C211" s="6"/>
      <c r="D211" s="62" t="s">
        <v>351</v>
      </c>
      <c r="E211" s="63"/>
      <c r="F211" s="63"/>
      <c r="G211" s="63"/>
      <c r="H211" s="63"/>
      <c r="I211" s="63"/>
      <c r="J211" s="63"/>
      <c r="K211" s="63"/>
      <c r="L211" s="63"/>
      <c r="M211" s="63"/>
      <c r="N211" s="63"/>
      <c r="O211" s="63"/>
      <c r="P211" s="63"/>
      <c r="Q211" s="63"/>
      <c r="R211" s="63"/>
      <c r="S211" s="63"/>
      <c r="T211" s="63"/>
      <c r="U211" s="63"/>
      <c r="V211" s="63"/>
      <c r="W211" s="63"/>
      <c r="X211" s="64"/>
      <c r="Y211" s="56"/>
    </row>
    <row r="212" spans="1:25" customFormat="1" x14ac:dyDescent="0.25">
      <c r="A212" s="32">
        <v>13</v>
      </c>
      <c r="B212" s="6"/>
      <c r="C212" s="6"/>
      <c r="D212" s="33" t="s">
        <v>352</v>
      </c>
      <c r="E212" s="34"/>
      <c r="F212" s="34"/>
      <c r="G212" s="34"/>
      <c r="H212" s="34"/>
      <c r="I212" s="34"/>
      <c r="J212" s="34"/>
      <c r="K212" s="34"/>
      <c r="L212" s="34"/>
      <c r="M212" s="34"/>
      <c r="N212" s="34"/>
      <c r="O212" s="34"/>
      <c r="P212" s="34"/>
      <c r="Q212" s="34"/>
      <c r="R212" s="34"/>
      <c r="S212" s="34"/>
      <c r="T212" s="34"/>
      <c r="U212" s="34"/>
      <c r="V212" s="34"/>
      <c r="W212" s="34"/>
      <c r="X212" s="35"/>
      <c r="Y212" s="56"/>
    </row>
    <row r="213" spans="1:25" customFormat="1" x14ac:dyDescent="0.25">
      <c r="A213" s="32">
        <f>A212+1</f>
        <v>14</v>
      </c>
      <c r="B213" s="6"/>
      <c r="C213" s="6"/>
      <c r="D213" s="62" t="s">
        <v>344</v>
      </c>
      <c r="E213" s="63"/>
      <c r="F213" s="63"/>
      <c r="G213" s="63"/>
      <c r="H213" s="63"/>
      <c r="I213" s="63"/>
      <c r="J213" s="63"/>
      <c r="K213" s="63"/>
      <c r="L213" s="63"/>
      <c r="M213" s="63"/>
      <c r="N213" s="63"/>
      <c r="O213" s="63"/>
      <c r="P213" s="63"/>
      <c r="Q213" s="63"/>
      <c r="R213" s="63"/>
      <c r="S213" s="63"/>
      <c r="T213" s="63"/>
      <c r="U213" s="63"/>
      <c r="V213" s="63"/>
      <c r="W213" s="63"/>
      <c r="X213" s="64"/>
      <c r="Y213" s="56"/>
    </row>
    <row r="214" spans="1:25" customFormat="1" x14ac:dyDescent="0.25">
      <c r="A214" s="32">
        <f t="shared" si="53"/>
        <v>15</v>
      </c>
      <c r="B214" s="6"/>
      <c r="C214" s="6"/>
      <c r="D214" s="62" t="s">
        <v>341</v>
      </c>
      <c r="E214" s="63"/>
      <c r="F214" s="63"/>
      <c r="G214" s="63"/>
      <c r="H214" s="63"/>
      <c r="I214" s="63"/>
      <c r="J214" s="63"/>
      <c r="K214" s="63"/>
      <c r="L214" s="63"/>
      <c r="M214" s="63"/>
      <c r="N214" s="63"/>
      <c r="O214" s="63"/>
      <c r="P214" s="63"/>
      <c r="Q214" s="63"/>
      <c r="R214" s="63"/>
      <c r="S214" s="63"/>
      <c r="T214" s="63"/>
      <c r="U214" s="63"/>
      <c r="V214" s="63"/>
      <c r="W214" s="63"/>
      <c r="X214" s="64"/>
      <c r="Y214" s="56"/>
    </row>
    <row r="215" spans="1:25" customFormat="1" x14ac:dyDescent="0.25">
      <c r="A215" s="32">
        <f>A214+1</f>
        <v>16</v>
      </c>
      <c r="B215" s="6"/>
      <c r="C215" s="6"/>
      <c r="D215" s="33" t="s">
        <v>331</v>
      </c>
      <c r="E215" s="34"/>
      <c r="F215" s="34"/>
      <c r="G215" s="34"/>
      <c r="H215" s="34"/>
      <c r="I215" s="34"/>
      <c r="J215" s="34"/>
      <c r="K215" s="34"/>
      <c r="L215" s="34"/>
      <c r="M215" s="34"/>
      <c r="N215" s="34"/>
      <c r="O215" s="34"/>
      <c r="P215" s="34"/>
      <c r="Q215" s="34"/>
      <c r="R215" s="34"/>
      <c r="S215" s="34"/>
      <c r="T215" s="34"/>
      <c r="U215" s="34"/>
      <c r="V215" s="34"/>
      <c r="W215" s="34"/>
      <c r="X215" s="35"/>
      <c r="Y215" s="56"/>
    </row>
    <row r="216" spans="1:25" customFormat="1" x14ac:dyDescent="0.25">
      <c r="A216" s="32">
        <f>A215+1</f>
        <v>17</v>
      </c>
      <c r="B216" s="6"/>
      <c r="C216" s="6"/>
      <c r="D216" s="62" t="s">
        <v>332</v>
      </c>
      <c r="E216" s="63"/>
      <c r="F216" s="63"/>
      <c r="G216" s="63"/>
      <c r="H216" s="63"/>
      <c r="I216" s="63"/>
      <c r="J216" s="63"/>
      <c r="K216" s="63"/>
      <c r="L216" s="63"/>
      <c r="M216" s="63"/>
      <c r="N216" s="63"/>
      <c r="O216" s="63"/>
      <c r="P216" s="63"/>
      <c r="Q216" s="63"/>
      <c r="R216" s="63"/>
      <c r="S216" s="63"/>
      <c r="T216" s="63"/>
      <c r="U216" s="63"/>
      <c r="V216" s="63"/>
      <c r="W216" s="63"/>
      <c r="X216" s="64"/>
      <c r="Y216" s="56"/>
    </row>
    <row r="217" spans="1:25" customFormat="1" x14ac:dyDescent="0.25">
      <c r="A217" s="32">
        <f>A216+1</f>
        <v>18</v>
      </c>
      <c r="B217" s="6"/>
      <c r="C217" s="6"/>
      <c r="D217" s="62" t="s">
        <v>339</v>
      </c>
      <c r="E217" s="63"/>
      <c r="F217" s="63"/>
      <c r="G217" s="63"/>
      <c r="H217" s="63"/>
      <c r="I217" s="63"/>
      <c r="J217" s="63"/>
      <c r="K217" s="63"/>
      <c r="L217" s="63"/>
      <c r="M217" s="63"/>
      <c r="N217" s="63"/>
      <c r="O217" s="63"/>
      <c r="P217" s="63"/>
      <c r="Q217" s="63"/>
      <c r="R217" s="63"/>
      <c r="S217" s="63"/>
      <c r="T217" s="63"/>
      <c r="U217" s="63"/>
      <c r="V217" s="63"/>
      <c r="W217" s="63"/>
      <c r="X217" s="64"/>
      <c r="Y217" s="56"/>
    </row>
    <row r="218" spans="1:25" customFormat="1" x14ac:dyDescent="0.25">
      <c r="A218" s="32">
        <f>A217+1</f>
        <v>19</v>
      </c>
      <c r="B218" s="6"/>
      <c r="C218" s="6"/>
      <c r="D218" s="62" t="s">
        <v>353</v>
      </c>
      <c r="E218" s="63"/>
      <c r="F218" s="63"/>
      <c r="G218" s="63"/>
      <c r="H218" s="63"/>
      <c r="I218" s="63"/>
      <c r="J218" s="63"/>
      <c r="K218" s="63"/>
      <c r="L218" s="63"/>
      <c r="M218" s="63"/>
      <c r="N218" s="63"/>
      <c r="O218" s="63"/>
      <c r="P218" s="63"/>
      <c r="Q218" s="63"/>
      <c r="R218" s="63"/>
      <c r="S218" s="63"/>
      <c r="T218" s="63"/>
      <c r="U218" s="63"/>
      <c r="V218" s="63"/>
      <c r="W218" s="63"/>
      <c r="X218" s="64"/>
      <c r="Y218" s="56"/>
    </row>
    <row r="219" spans="1:25" customFormat="1" x14ac:dyDescent="0.25">
      <c r="A219" s="30"/>
      <c r="B219" s="2"/>
      <c r="C219" s="2"/>
      <c r="E219" s="4"/>
      <c r="F219" s="4"/>
      <c r="G219" s="4"/>
      <c r="H219" s="4"/>
      <c r="I219" s="4"/>
      <c r="J219" s="4"/>
      <c r="K219" s="4"/>
      <c r="L219" s="4"/>
      <c r="M219" s="4"/>
      <c r="N219" s="4"/>
      <c r="O219" s="4"/>
      <c r="P219" s="4"/>
      <c r="Q219" s="4"/>
      <c r="R219" s="4"/>
      <c r="S219" s="4"/>
      <c r="T219" s="4"/>
      <c r="U219" s="4"/>
      <c r="V219" s="4"/>
      <c r="W219" s="4"/>
      <c r="X219" s="4"/>
      <c r="Y219" s="4"/>
    </row>
    <row r="220" spans="1:25" customFormat="1" x14ac:dyDescent="0.25">
      <c r="A220" s="30" t="s">
        <v>347</v>
      </c>
      <c r="B220" s="2"/>
      <c r="C220" s="2"/>
      <c r="E220" s="4"/>
      <c r="F220" s="4"/>
      <c r="G220" s="4"/>
      <c r="H220" s="4"/>
      <c r="I220" s="4"/>
      <c r="J220" s="4"/>
      <c r="K220" s="4"/>
      <c r="L220" s="4"/>
      <c r="M220" s="4"/>
      <c r="N220" s="4"/>
      <c r="O220" s="4"/>
      <c r="P220" s="4"/>
      <c r="Q220" s="4"/>
      <c r="R220" s="4"/>
      <c r="S220" s="4"/>
      <c r="T220" s="4"/>
      <c r="U220" s="4"/>
      <c r="V220" s="4"/>
      <c r="W220" s="4"/>
      <c r="X220" s="4"/>
      <c r="Y220" s="4"/>
    </row>
    <row r="221" spans="1:25" customFormat="1" x14ac:dyDescent="0.25">
      <c r="A221" s="30"/>
      <c r="B221" s="2"/>
      <c r="C221" s="2"/>
      <c r="E221" s="4"/>
      <c r="F221" s="4"/>
      <c r="G221" s="4"/>
      <c r="H221" s="4"/>
      <c r="I221" s="4"/>
      <c r="J221" s="4"/>
      <c r="K221" s="4"/>
      <c r="L221" s="4"/>
      <c r="M221" s="4"/>
      <c r="N221" s="4"/>
      <c r="O221" s="4"/>
      <c r="P221" s="4"/>
      <c r="Q221" s="4"/>
      <c r="R221" s="4"/>
      <c r="S221" s="4"/>
      <c r="T221" s="4"/>
      <c r="U221" s="4"/>
      <c r="V221" s="4"/>
      <c r="W221" s="4"/>
      <c r="X221" s="4"/>
      <c r="Y221" s="4"/>
    </row>
    <row r="222" spans="1:25" customFormat="1" x14ac:dyDescent="0.25">
      <c r="A222" s="30"/>
      <c r="B222" s="2"/>
      <c r="C222" s="2"/>
      <c r="E222" s="4"/>
      <c r="F222" s="4"/>
      <c r="G222" s="4"/>
      <c r="H222" s="4"/>
      <c r="I222" s="4"/>
      <c r="J222" s="4"/>
      <c r="K222" s="4"/>
      <c r="L222" s="4"/>
      <c r="M222" s="4"/>
      <c r="N222" s="4"/>
      <c r="O222" s="4"/>
      <c r="P222" s="4"/>
      <c r="Q222" s="4"/>
      <c r="R222" s="4"/>
      <c r="S222" s="4"/>
      <c r="T222" s="4"/>
      <c r="U222" s="4"/>
      <c r="V222" s="4"/>
      <c r="W222" s="4"/>
      <c r="X222" s="4"/>
      <c r="Y222" s="4"/>
    </row>
    <row r="223" spans="1:25" customFormat="1" x14ac:dyDescent="0.25">
      <c r="A223" s="30"/>
      <c r="B223" s="2"/>
      <c r="C223" s="2"/>
      <c r="E223" s="4"/>
      <c r="F223" s="4"/>
      <c r="G223" s="4"/>
      <c r="H223" s="4"/>
      <c r="I223" s="4"/>
      <c r="J223" s="4"/>
      <c r="K223" s="4"/>
      <c r="L223" s="4"/>
      <c r="M223" s="4"/>
      <c r="N223" s="4"/>
      <c r="O223" s="4"/>
      <c r="P223" s="4"/>
      <c r="Q223" s="4"/>
      <c r="R223" s="4"/>
      <c r="S223" s="4"/>
      <c r="T223" s="4"/>
      <c r="U223" s="4"/>
      <c r="V223" s="4"/>
      <c r="W223" s="4"/>
      <c r="X223" s="4"/>
      <c r="Y223" s="4"/>
    </row>
  </sheetData>
  <mergeCells count="17">
    <mergeCell ref="D200:X200"/>
    <mergeCell ref="D201:X201"/>
    <mergeCell ref="D202:X202"/>
    <mergeCell ref="D218:X218"/>
    <mergeCell ref="M3:Y3"/>
    <mergeCell ref="D208:X208"/>
    <mergeCell ref="D217:X217"/>
    <mergeCell ref="D213:X213"/>
    <mergeCell ref="D214:X214"/>
    <mergeCell ref="D216:X216"/>
    <mergeCell ref="D209:X209"/>
    <mergeCell ref="D210:X210"/>
    <mergeCell ref="D211:X211"/>
    <mergeCell ref="D203:X203"/>
    <mergeCell ref="D206:X206"/>
    <mergeCell ref="D207:X207"/>
    <mergeCell ref="E3:L3"/>
  </mergeCells>
  <pageMargins left="0.25" right="0.25" top="0.75" bottom="0.75" header="0.3" footer="0.3"/>
  <pageSetup paperSize="8"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1a</vt:lpstr>
      <vt:lpstr>'Appendix 1a'!Print_Area</vt:lpstr>
      <vt:lpstr>'Appendix 1a'!Print_Titles</vt:lpstr>
    </vt:vector>
  </TitlesOfParts>
  <Company>Bradford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2019-10-15T10:33:28Z</cp:lastPrinted>
  <dcterms:created xsi:type="dcterms:W3CDTF">2018-09-25T08:54:57Z</dcterms:created>
  <dcterms:modified xsi:type="dcterms:W3CDTF">2019-10-17T11:48:56Z</dcterms:modified>
</cp:coreProperties>
</file>