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719" lockStructure="1"/>
  <bookViews>
    <workbookView xWindow="480" yWindow="75" windowWidth="18195" windowHeight="11310"/>
  </bookViews>
  <sheets>
    <sheet name="Appendix 1a" sheetId="1" r:id="rId1"/>
  </sheets>
  <definedNames>
    <definedName name="_xlnm.Print_Area" localSheetId="0">'Appendix 1a'!$A$1:$AA$222</definedName>
    <definedName name="_xlnm.Print_Titles" localSheetId="0">'Appendix 1a'!$3:$5</definedName>
  </definedNames>
  <calcPr calcId="145621"/>
</workbook>
</file>

<file path=xl/calcChain.xml><?xml version="1.0" encoding="utf-8"?>
<calcChain xmlns="http://schemas.openxmlformats.org/spreadsheetml/2006/main">
  <c r="A214" i="1" l="1"/>
  <c r="A210" i="1"/>
  <c r="I4" i="1"/>
  <c r="J4" i="1" s="1"/>
  <c r="K4" i="1" s="1"/>
  <c r="L4" i="1" s="1"/>
  <c r="H4" i="1"/>
  <c r="G4" i="1"/>
  <c r="R197" i="1" l="1"/>
  <c r="E197" i="1"/>
  <c r="F197" i="1"/>
  <c r="A215" i="1" l="1"/>
  <c r="A211" i="1"/>
  <c r="A201" i="1" l="1"/>
  <c r="A206" i="1" s="1"/>
  <c r="A207" i="1" s="1"/>
  <c r="A208" i="1" s="1"/>
  <c r="A209" i="1" l="1"/>
  <c r="A212" i="1" s="1"/>
  <c r="A213" i="1" s="1"/>
  <c r="A216" i="1" l="1"/>
  <c r="A217" i="1" s="1"/>
  <c r="A218" i="1" s="1"/>
  <c r="A219" i="1" s="1"/>
  <c r="A220" i="1" s="1"/>
  <c r="K197" i="1"/>
  <c r="L197" i="1"/>
  <c r="AE196" i="1" l="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D165" i="1"/>
  <c r="AE164" i="1"/>
  <c r="AD164" i="1"/>
  <c r="AE163" i="1"/>
  <c r="AD163" i="1"/>
  <c r="AE162" i="1"/>
  <c r="AD162" i="1"/>
  <c r="AE161" i="1"/>
  <c r="AD161" i="1"/>
  <c r="AE160" i="1"/>
  <c r="AD160" i="1"/>
  <c r="AE159" i="1"/>
  <c r="AD159" i="1"/>
  <c r="AE158" i="1"/>
  <c r="AD158" i="1"/>
  <c r="AE157" i="1"/>
  <c r="AD157" i="1"/>
  <c r="AE156" i="1"/>
  <c r="AD156" i="1"/>
  <c r="AE155" i="1"/>
  <c r="AD155" i="1"/>
  <c r="AE154" i="1"/>
  <c r="AD154" i="1"/>
  <c r="AE153" i="1"/>
  <c r="AD153" i="1"/>
  <c r="AE152" i="1"/>
  <c r="AD152" i="1"/>
  <c r="AE151" i="1"/>
  <c r="AD151" i="1"/>
  <c r="AE150" i="1"/>
  <c r="AD150" i="1"/>
  <c r="AE149" i="1"/>
  <c r="AD149" i="1"/>
  <c r="AE148" i="1"/>
  <c r="AD148" i="1"/>
  <c r="AE147" i="1"/>
  <c r="AD147" i="1"/>
  <c r="AE146" i="1"/>
  <c r="AD146" i="1"/>
  <c r="AE145" i="1"/>
  <c r="AD145" i="1"/>
  <c r="AE144" i="1"/>
  <c r="AD144" i="1"/>
  <c r="AE143" i="1"/>
  <c r="AD143" i="1"/>
  <c r="AE142" i="1"/>
  <c r="AD142" i="1"/>
  <c r="AE141" i="1"/>
  <c r="AD141" i="1"/>
  <c r="AE140" i="1"/>
  <c r="AD140" i="1"/>
  <c r="AE139" i="1"/>
  <c r="AD139" i="1"/>
  <c r="AE138" i="1"/>
  <c r="AD138" i="1"/>
  <c r="AE137" i="1"/>
  <c r="AD137" i="1"/>
  <c r="AE136" i="1"/>
  <c r="AD136" i="1"/>
  <c r="AE135" i="1"/>
  <c r="AD135" i="1"/>
  <c r="AE134" i="1"/>
  <c r="AD134" i="1"/>
  <c r="AE133" i="1"/>
  <c r="AD133" i="1"/>
  <c r="AE132" i="1"/>
  <c r="AD132" i="1"/>
  <c r="AE131" i="1"/>
  <c r="AD131" i="1"/>
  <c r="AE130" i="1"/>
  <c r="AD130" i="1"/>
  <c r="AE129" i="1"/>
  <c r="AD129" i="1"/>
  <c r="AE128" i="1"/>
  <c r="AD128" i="1"/>
  <c r="AE127" i="1"/>
  <c r="AD127" i="1"/>
  <c r="AE126" i="1"/>
  <c r="AD126" i="1"/>
  <c r="AE125" i="1"/>
  <c r="AD125" i="1"/>
  <c r="AE124" i="1"/>
  <c r="AD124" i="1"/>
  <c r="AE123" i="1"/>
  <c r="AD123" i="1"/>
  <c r="AE122" i="1"/>
  <c r="AD122" i="1"/>
  <c r="AE121" i="1"/>
  <c r="AD121" i="1"/>
  <c r="AE120" i="1"/>
  <c r="AD120" i="1"/>
  <c r="AE119" i="1"/>
  <c r="AD119" i="1"/>
  <c r="AE118" i="1"/>
  <c r="AD118" i="1"/>
  <c r="AE117" i="1"/>
  <c r="AD117" i="1"/>
  <c r="AE116" i="1"/>
  <c r="AD116" i="1"/>
  <c r="AE115" i="1"/>
  <c r="AD115" i="1"/>
  <c r="AE114" i="1"/>
  <c r="AD114" i="1"/>
  <c r="AE113" i="1"/>
  <c r="AD113" i="1"/>
  <c r="AE112" i="1"/>
  <c r="AD112" i="1"/>
  <c r="AE111" i="1"/>
  <c r="AD111" i="1"/>
  <c r="AE110" i="1"/>
  <c r="AD110" i="1"/>
  <c r="AE109" i="1"/>
  <c r="AD109" i="1"/>
  <c r="AE108" i="1"/>
  <c r="AD108" i="1"/>
  <c r="AE107" i="1"/>
  <c r="AD107" i="1"/>
  <c r="AE106" i="1"/>
  <c r="AD106" i="1"/>
  <c r="AE105" i="1"/>
  <c r="AD105" i="1"/>
  <c r="AE104" i="1"/>
  <c r="AD104" i="1"/>
  <c r="AE103" i="1"/>
  <c r="AD103" i="1"/>
  <c r="AE102" i="1"/>
  <c r="AD102" i="1"/>
  <c r="AE101" i="1"/>
  <c r="AD101" i="1"/>
  <c r="AE100" i="1"/>
  <c r="AD100" i="1"/>
  <c r="AE99" i="1"/>
  <c r="AD99" i="1"/>
  <c r="AE98" i="1"/>
  <c r="AD98" i="1"/>
  <c r="AE97" i="1"/>
  <c r="AD97" i="1"/>
  <c r="AE96" i="1"/>
  <c r="AD96" i="1"/>
  <c r="AE95" i="1"/>
  <c r="AD95" i="1"/>
  <c r="AE94" i="1"/>
  <c r="AD94" i="1"/>
  <c r="AE93" i="1"/>
  <c r="AD93" i="1"/>
  <c r="AE92" i="1"/>
  <c r="AD92" i="1"/>
  <c r="AE91" i="1"/>
  <c r="AD91" i="1"/>
  <c r="AE90" i="1"/>
  <c r="AD90" i="1"/>
  <c r="AE89" i="1"/>
  <c r="AD89" i="1"/>
  <c r="AE88" i="1"/>
  <c r="AD88" i="1"/>
  <c r="AE87" i="1"/>
  <c r="AD87" i="1"/>
  <c r="AE86" i="1"/>
  <c r="AD86" i="1"/>
  <c r="AE85" i="1"/>
  <c r="AD85" i="1"/>
  <c r="AE84" i="1"/>
  <c r="AD84" i="1"/>
  <c r="AE83" i="1"/>
  <c r="AD83" i="1"/>
  <c r="AE82" i="1"/>
  <c r="AD82" i="1"/>
  <c r="AE81" i="1"/>
  <c r="AD81" i="1"/>
  <c r="AE80" i="1"/>
  <c r="AD80" i="1"/>
  <c r="AE79" i="1"/>
  <c r="AD79" i="1"/>
  <c r="AE78" i="1"/>
  <c r="AD78" i="1"/>
  <c r="AE77" i="1"/>
  <c r="AD77" i="1"/>
  <c r="AE76" i="1"/>
  <c r="AD76" i="1"/>
  <c r="AE75" i="1"/>
  <c r="AD75" i="1"/>
  <c r="AE74" i="1"/>
  <c r="AD74" i="1"/>
  <c r="AE73" i="1"/>
  <c r="AD73" i="1"/>
  <c r="AE72" i="1"/>
  <c r="AD72" i="1"/>
  <c r="AE71" i="1"/>
  <c r="AD71" i="1"/>
  <c r="AE70" i="1"/>
  <c r="AD70" i="1"/>
  <c r="AE69" i="1"/>
  <c r="AD69" i="1"/>
  <c r="AE68" i="1"/>
  <c r="AD68" i="1"/>
  <c r="AE67" i="1"/>
  <c r="AD67" i="1"/>
  <c r="AE66" i="1"/>
  <c r="AD66" i="1"/>
  <c r="AE65" i="1"/>
  <c r="AD65" i="1"/>
  <c r="AE64" i="1"/>
  <c r="AD64" i="1"/>
  <c r="AE63" i="1"/>
  <c r="AD63" i="1"/>
  <c r="AE62" i="1"/>
  <c r="AD62" i="1"/>
  <c r="AE61" i="1"/>
  <c r="AD61" i="1"/>
  <c r="AE60" i="1"/>
  <c r="AD60" i="1"/>
  <c r="AE59" i="1"/>
  <c r="AD59" i="1"/>
  <c r="AE58" i="1"/>
  <c r="AD58" i="1"/>
  <c r="AE57" i="1"/>
  <c r="AD57" i="1"/>
  <c r="AE56" i="1"/>
  <c r="AD56" i="1"/>
  <c r="AE55" i="1"/>
  <c r="AD55" i="1"/>
  <c r="AE54" i="1"/>
  <c r="AD54" i="1"/>
  <c r="AE53" i="1"/>
  <c r="AD53" i="1"/>
  <c r="AE52" i="1"/>
  <c r="AD52" i="1"/>
  <c r="AE51" i="1"/>
  <c r="AD51" i="1"/>
  <c r="AE50" i="1"/>
  <c r="AD50" i="1"/>
  <c r="AE49" i="1"/>
  <c r="AD49" i="1"/>
  <c r="AE48" i="1"/>
  <c r="AD48" i="1"/>
  <c r="AE47" i="1"/>
  <c r="AD47" i="1"/>
  <c r="AE46" i="1"/>
  <c r="AD46" i="1"/>
  <c r="AE45" i="1"/>
  <c r="AD45" i="1"/>
  <c r="AE44" i="1"/>
  <c r="AD44" i="1"/>
  <c r="AE43" i="1"/>
  <c r="AD43" i="1"/>
  <c r="AE42" i="1"/>
  <c r="AD42" i="1"/>
  <c r="AE41" i="1"/>
  <c r="AD41" i="1"/>
  <c r="AE40" i="1"/>
  <c r="AD40" i="1"/>
  <c r="AE39" i="1"/>
  <c r="AD39" i="1"/>
  <c r="AE38" i="1"/>
  <c r="AD38" i="1"/>
  <c r="AE37" i="1"/>
  <c r="AD37" i="1"/>
  <c r="AE36" i="1"/>
  <c r="AD36" i="1"/>
  <c r="AE35" i="1"/>
  <c r="AD35" i="1"/>
  <c r="AE34" i="1"/>
  <c r="AD34" i="1"/>
  <c r="AE33" i="1"/>
  <c r="AD33" i="1"/>
  <c r="AE32" i="1"/>
  <c r="AD32" i="1"/>
  <c r="AE31" i="1"/>
  <c r="AD31" i="1"/>
  <c r="AE30" i="1"/>
  <c r="AD30" i="1"/>
  <c r="AE29" i="1"/>
  <c r="AD29" i="1"/>
  <c r="AE28" i="1"/>
  <c r="AD28" i="1"/>
  <c r="AE27" i="1"/>
  <c r="AD27" i="1"/>
  <c r="AE26" i="1"/>
  <c r="AD26" i="1"/>
  <c r="AE25" i="1"/>
  <c r="AD25" i="1"/>
  <c r="AE24" i="1"/>
  <c r="AD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H10" i="1" l="1"/>
  <c r="AH12" i="1"/>
  <c r="AH14" i="1"/>
  <c r="AH16" i="1"/>
  <c r="AH18" i="1"/>
  <c r="AH20" i="1"/>
  <c r="AH22" i="1"/>
  <c r="AH24" i="1"/>
  <c r="AH26" i="1"/>
  <c r="AH28" i="1"/>
  <c r="AH30" i="1"/>
  <c r="AH32" i="1"/>
  <c r="AH34" i="1"/>
  <c r="AH36" i="1"/>
  <c r="AH38" i="1"/>
  <c r="AH40" i="1"/>
  <c r="AH42" i="1"/>
  <c r="AH44" i="1"/>
  <c r="AH46" i="1"/>
  <c r="AH48" i="1"/>
  <c r="AH50" i="1"/>
  <c r="AH52" i="1"/>
  <c r="AH54" i="1"/>
  <c r="AH56" i="1"/>
  <c r="AH58" i="1"/>
  <c r="AH60" i="1"/>
  <c r="AH62" i="1"/>
  <c r="AH64" i="1"/>
  <c r="AH66" i="1"/>
  <c r="AH68" i="1"/>
  <c r="AH70" i="1"/>
  <c r="AH72" i="1"/>
  <c r="AH74" i="1"/>
  <c r="AH76" i="1"/>
  <c r="AH78" i="1"/>
  <c r="AH80" i="1"/>
  <c r="AH82" i="1"/>
  <c r="AH84" i="1"/>
  <c r="AH86" i="1"/>
  <c r="AH88" i="1"/>
  <c r="AH90" i="1"/>
  <c r="AH92" i="1"/>
  <c r="AH94" i="1"/>
  <c r="AH96" i="1"/>
  <c r="AH98" i="1"/>
  <c r="AH100" i="1"/>
  <c r="AH102" i="1"/>
  <c r="AH104" i="1"/>
  <c r="AH106" i="1"/>
  <c r="AH108" i="1"/>
  <c r="AH110" i="1"/>
  <c r="AH112" i="1"/>
  <c r="AH114" i="1"/>
  <c r="AH116" i="1"/>
  <c r="AH118" i="1"/>
  <c r="AH120" i="1"/>
  <c r="AH122" i="1"/>
  <c r="AH124" i="1"/>
  <c r="AH126" i="1"/>
  <c r="AH128" i="1"/>
  <c r="AH130" i="1"/>
  <c r="AH132" i="1"/>
  <c r="AH134" i="1"/>
  <c r="AH136" i="1"/>
  <c r="AH138" i="1"/>
  <c r="AH140" i="1"/>
  <c r="AH142" i="1"/>
  <c r="AH144" i="1"/>
  <c r="AH146" i="1"/>
  <c r="AH148" i="1"/>
  <c r="AH150" i="1"/>
  <c r="AH152" i="1"/>
  <c r="AH154" i="1"/>
  <c r="AH156" i="1"/>
  <c r="AH158" i="1"/>
  <c r="AH160" i="1"/>
  <c r="AH162" i="1"/>
  <c r="AH164" i="1"/>
  <c r="AH11" i="1"/>
  <c r="AH13" i="1"/>
  <c r="AH15" i="1"/>
  <c r="AH17" i="1"/>
  <c r="AH19" i="1"/>
  <c r="AH21" i="1"/>
  <c r="AH23" i="1"/>
  <c r="AH25" i="1"/>
  <c r="AH27" i="1"/>
  <c r="AH29" i="1"/>
  <c r="AH31" i="1"/>
  <c r="AH33" i="1"/>
  <c r="AH35" i="1"/>
  <c r="AH37" i="1"/>
  <c r="AH39" i="1"/>
  <c r="AH41" i="1"/>
  <c r="AH43" i="1"/>
  <c r="AH45" i="1"/>
  <c r="AH47" i="1"/>
  <c r="AH49" i="1"/>
  <c r="AH51" i="1"/>
  <c r="AH53" i="1"/>
  <c r="AH55" i="1"/>
  <c r="AH57" i="1"/>
  <c r="AH59" i="1"/>
  <c r="AH61" i="1"/>
  <c r="AH63" i="1"/>
  <c r="AH65" i="1"/>
  <c r="AH67" i="1"/>
  <c r="AH69" i="1"/>
  <c r="AH71" i="1"/>
  <c r="AH73" i="1"/>
  <c r="AH75" i="1"/>
  <c r="AH77" i="1"/>
  <c r="AH79" i="1"/>
  <c r="AH81" i="1"/>
  <c r="AH83" i="1"/>
  <c r="AH85" i="1"/>
  <c r="AH87" i="1"/>
  <c r="AH89" i="1"/>
  <c r="AH91" i="1"/>
  <c r="AH93" i="1"/>
  <c r="AH95" i="1"/>
  <c r="AH97" i="1"/>
  <c r="AH99" i="1"/>
  <c r="AH101" i="1"/>
  <c r="AH103" i="1"/>
  <c r="AH105" i="1"/>
  <c r="AH107" i="1"/>
  <c r="AH109" i="1"/>
  <c r="AH111" i="1"/>
  <c r="AH113" i="1"/>
  <c r="AH115" i="1"/>
  <c r="AH117" i="1"/>
  <c r="AH119" i="1"/>
  <c r="AH121" i="1"/>
  <c r="AH123" i="1"/>
  <c r="AH125" i="1"/>
  <c r="AH127" i="1"/>
  <c r="AH129" i="1"/>
  <c r="AH131" i="1"/>
  <c r="AH133" i="1"/>
  <c r="AH135" i="1"/>
  <c r="AH137" i="1"/>
  <c r="AH139" i="1"/>
  <c r="AH141" i="1"/>
  <c r="AH143" i="1"/>
  <c r="AH145" i="1"/>
  <c r="AH147" i="1"/>
  <c r="AH149" i="1"/>
  <c r="AH151" i="1"/>
  <c r="AH153" i="1"/>
  <c r="AH155" i="1"/>
  <c r="AH157" i="1"/>
  <c r="AH159" i="1"/>
  <c r="AH161" i="1"/>
  <c r="AH163" i="1"/>
  <c r="AH165" i="1"/>
  <c r="J197" i="1" l="1"/>
  <c r="AE7" i="1" l="1"/>
  <c r="AE8" i="1"/>
  <c r="AE9" i="1"/>
  <c r="AE6" i="1"/>
  <c r="AD166" i="1" l="1"/>
  <c r="AD169" i="1"/>
  <c r="AD170" i="1"/>
  <c r="AD171" i="1"/>
  <c r="AD7" i="1"/>
  <c r="AD8" i="1"/>
  <c r="AD174" i="1"/>
  <c r="AD175" i="1"/>
  <c r="AD9" i="1"/>
  <c r="AD176" i="1"/>
  <c r="AD179" i="1"/>
  <c r="AD180" i="1"/>
  <c r="AD172" i="1"/>
  <c r="AD182" i="1"/>
  <c r="AD183" i="1"/>
  <c r="AD184" i="1"/>
  <c r="AD185" i="1"/>
  <c r="AD186" i="1"/>
  <c r="AD178" i="1"/>
  <c r="AD187" i="1"/>
  <c r="AD167" i="1"/>
  <c r="AD188" i="1"/>
  <c r="AD189" i="1"/>
  <c r="AD190" i="1"/>
  <c r="AD191" i="1"/>
  <c r="AD177" i="1"/>
  <c r="AD192" i="1"/>
  <c r="AD193" i="1"/>
  <c r="AD168" i="1"/>
  <c r="AD194" i="1"/>
  <c r="AD195" i="1"/>
  <c r="AD196" i="1"/>
  <c r="AD173" i="1"/>
  <c r="AD181" i="1"/>
  <c r="AH181" i="1" l="1"/>
  <c r="AH8" i="1"/>
  <c r="AH9" i="1"/>
  <c r="AH7" i="1"/>
  <c r="AH194" i="1"/>
  <c r="AH177" i="1"/>
  <c r="AH188" i="1"/>
  <c r="AH186" i="1"/>
  <c r="AH182" i="1"/>
  <c r="AH176" i="1"/>
  <c r="AH171" i="1"/>
  <c r="AH179" i="1"/>
  <c r="AH174" i="1"/>
  <c r="AH170" i="1"/>
  <c r="AH196" i="1"/>
  <c r="AH193" i="1"/>
  <c r="AH190" i="1"/>
  <c r="AH187" i="1"/>
  <c r="AH184" i="1"/>
  <c r="AH180" i="1"/>
  <c r="AH175" i="1"/>
  <c r="AH173" i="1"/>
  <c r="AH168" i="1"/>
  <c r="AH191" i="1"/>
  <c r="AH167" i="1"/>
  <c r="AH185" i="1"/>
  <c r="AH172" i="1"/>
  <c r="AH195" i="1"/>
  <c r="AH192" i="1"/>
  <c r="AH189" i="1"/>
  <c r="AH178" i="1"/>
  <c r="AH183" i="1"/>
  <c r="AH169" i="1"/>
  <c r="AH166" i="1"/>
  <c r="AD6" i="1" l="1"/>
  <c r="AH6" i="1" s="1"/>
  <c r="F4" i="1" l="1"/>
  <c r="O4" i="1" s="1"/>
  <c r="P4" i="1" l="1"/>
  <c r="Q4" i="1" l="1"/>
  <c r="R4" i="1" s="1"/>
  <c r="S4" i="1" s="1"/>
  <c r="T4" i="1" s="1"/>
  <c r="U4" i="1" s="1"/>
  <c r="V4" i="1" s="1"/>
  <c r="W4" i="1" s="1"/>
  <c r="X4" i="1" s="1"/>
  <c r="Y4" i="1" s="1"/>
  <c r="Z4" i="1" s="1"/>
  <c r="AA4" i="1" s="1"/>
  <c r="H9" i="1" l="1"/>
  <c r="I9" i="1" s="1"/>
  <c r="H8" i="1"/>
  <c r="I8" i="1" s="1"/>
  <c r="H7" i="1"/>
  <c r="I7" i="1" s="1"/>
  <c r="H6" i="1"/>
  <c r="I6" i="1" s="1"/>
  <c r="H166" i="1" l="1"/>
  <c r="I166" i="1" s="1"/>
  <c r="H190" i="1"/>
  <c r="I190" i="1" s="1"/>
  <c r="H183" i="1"/>
  <c r="I183" i="1" s="1"/>
  <c r="H191" i="1"/>
  <c r="I191" i="1" s="1"/>
  <c r="H179" i="1"/>
  <c r="I179" i="1" s="1"/>
  <c r="H181" i="1"/>
  <c r="I181" i="1" s="1"/>
  <c r="H196" i="1"/>
  <c r="I196" i="1" s="1"/>
  <c r="H194" i="1"/>
  <c r="I194" i="1" s="1"/>
  <c r="H193" i="1"/>
  <c r="I193" i="1" s="1"/>
  <c r="H177" i="1"/>
  <c r="I177" i="1" s="1"/>
  <c r="H189" i="1"/>
  <c r="I189" i="1" s="1"/>
  <c r="H167" i="1"/>
  <c r="I167" i="1" s="1"/>
  <c r="H178" i="1"/>
  <c r="I178" i="1" s="1"/>
  <c r="H185" i="1"/>
  <c r="I185" i="1" s="1"/>
  <c r="H172" i="1"/>
  <c r="I172" i="1" s="1"/>
  <c r="H176" i="1"/>
  <c r="I176" i="1" s="1"/>
  <c r="H171" i="1"/>
  <c r="I171" i="1" s="1"/>
  <c r="H169" i="1"/>
  <c r="I169" i="1" s="1"/>
  <c r="H184" i="1"/>
  <c r="I184" i="1" s="1"/>
  <c r="H175" i="1"/>
  <c r="I175" i="1" s="1"/>
  <c r="H173" i="1"/>
  <c r="I173" i="1" s="1"/>
  <c r="H195" i="1"/>
  <c r="I195" i="1" s="1"/>
  <c r="H168" i="1"/>
  <c r="I168" i="1" s="1"/>
  <c r="H192" i="1"/>
  <c r="I192" i="1" s="1"/>
  <c r="H188" i="1"/>
  <c r="I188" i="1" s="1"/>
  <c r="H187" i="1"/>
  <c r="I187" i="1" s="1"/>
  <c r="H186" i="1"/>
  <c r="I186" i="1" s="1"/>
  <c r="H182" i="1"/>
  <c r="I182" i="1" s="1"/>
  <c r="H180" i="1"/>
  <c r="I180" i="1" s="1"/>
  <c r="H174" i="1"/>
  <c r="I174" i="1" s="1"/>
  <c r="H170" i="1"/>
  <c r="I170" i="1" s="1"/>
  <c r="H162" i="1" l="1"/>
  <c r="H158" i="1"/>
  <c r="H154" i="1"/>
  <c r="H150" i="1"/>
  <c r="H146" i="1"/>
  <c r="H142" i="1"/>
  <c r="H138" i="1"/>
  <c r="H134" i="1"/>
  <c r="H130" i="1"/>
  <c r="H126" i="1"/>
  <c r="H122" i="1"/>
  <c r="H119" i="1"/>
  <c r="H115" i="1"/>
  <c r="H111" i="1"/>
  <c r="H107" i="1"/>
  <c r="H104" i="1"/>
  <c r="H100" i="1"/>
  <c r="H96" i="1"/>
  <c r="H92" i="1"/>
  <c r="H88" i="1"/>
  <c r="H84" i="1"/>
  <c r="H80" i="1"/>
  <c r="H76" i="1"/>
  <c r="H72" i="1"/>
  <c r="H68" i="1"/>
  <c r="H64" i="1"/>
  <c r="H60" i="1"/>
  <c r="H57" i="1"/>
  <c r="H53" i="1"/>
  <c r="H49" i="1"/>
  <c r="H45" i="1"/>
  <c r="H41" i="1"/>
  <c r="H36" i="1"/>
  <c r="H32" i="1"/>
  <c r="H28" i="1"/>
  <c r="H24" i="1"/>
  <c r="H17" i="1"/>
  <c r="H13" i="1"/>
  <c r="H160" i="1"/>
  <c r="H152" i="1"/>
  <c r="H144" i="1"/>
  <c r="H136" i="1"/>
  <c r="H128" i="1"/>
  <c r="H120" i="1"/>
  <c r="H113" i="1"/>
  <c r="H20" i="1"/>
  <c r="H98" i="1"/>
  <c r="H94" i="1"/>
  <c r="H86" i="1"/>
  <c r="H74" i="1"/>
  <c r="H70" i="1"/>
  <c r="H62" i="1"/>
  <c r="H55" i="1"/>
  <c r="H47" i="1"/>
  <c r="H34" i="1"/>
  <c r="H30" i="1"/>
  <c r="H15" i="1"/>
  <c r="H163" i="1"/>
  <c r="H155" i="1"/>
  <c r="H147" i="1"/>
  <c r="H139" i="1"/>
  <c r="H131" i="1"/>
  <c r="H123" i="1"/>
  <c r="H116" i="1"/>
  <c r="H108" i="1"/>
  <c r="H101" i="1"/>
  <c r="H93" i="1"/>
  <c r="H85" i="1"/>
  <c r="H77" i="1"/>
  <c r="H69" i="1"/>
  <c r="H61" i="1"/>
  <c r="H54" i="1"/>
  <c r="H46" i="1"/>
  <c r="H37" i="1"/>
  <c r="H29" i="1"/>
  <c r="H14" i="1"/>
  <c r="H165" i="1"/>
  <c r="H161" i="1"/>
  <c r="H157" i="1"/>
  <c r="H153" i="1"/>
  <c r="H149" i="1"/>
  <c r="H145" i="1"/>
  <c r="H141" i="1"/>
  <c r="H137" i="1"/>
  <c r="H133" i="1"/>
  <c r="H129" i="1"/>
  <c r="H125" i="1"/>
  <c r="H121" i="1"/>
  <c r="H118" i="1"/>
  <c r="H114" i="1"/>
  <c r="H110" i="1"/>
  <c r="H106" i="1"/>
  <c r="H103" i="1"/>
  <c r="H99" i="1"/>
  <c r="H95" i="1"/>
  <c r="H91" i="1"/>
  <c r="H87" i="1"/>
  <c r="H83" i="1"/>
  <c r="H79" i="1"/>
  <c r="H75" i="1"/>
  <c r="H71" i="1"/>
  <c r="H67" i="1"/>
  <c r="H63" i="1"/>
  <c r="H19" i="1"/>
  <c r="H56" i="1"/>
  <c r="H52" i="1"/>
  <c r="H48" i="1"/>
  <c r="H44" i="1"/>
  <c r="H40" i="1"/>
  <c r="H35" i="1"/>
  <c r="H31" i="1"/>
  <c r="H27" i="1"/>
  <c r="H23" i="1"/>
  <c r="H16" i="1"/>
  <c r="H18" i="1"/>
  <c r="H164" i="1"/>
  <c r="H156" i="1"/>
  <c r="H148" i="1"/>
  <c r="H140" i="1"/>
  <c r="H132" i="1"/>
  <c r="H124" i="1"/>
  <c r="H117" i="1"/>
  <c r="H109" i="1"/>
  <c r="H102" i="1"/>
  <c r="H90" i="1"/>
  <c r="H82" i="1"/>
  <c r="H78" i="1"/>
  <c r="H66" i="1"/>
  <c r="H59" i="1"/>
  <c r="H51" i="1"/>
  <c r="H43" i="1"/>
  <c r="H38" i="1"/>
  <c r="H26" i="1"/>
  <c r="H22" i="1"/>
  <c r="H12" i="1"/>
  <c r="H159" i="1"/>
  <c r="H151" i="1"/>
  <c r="H143" i="1"/>
  <c r="H135" i="1"/>
  <c r="H127" i="1"/>
  <c r="H39" i="1"/>
  <c r="H112" i="1"/>
  <c r="H105" i="1"/>
  <c r="H97" i="1"/>
  <c r="H89" i="1"/>
  <c r="H81" i="1"/>
  <c r="H73" i="1"/>
  <c r="H65" i="1"/>
  <c r="H58" i="1"/>
  <c r="H50" i="1"/>
  <c r="H42" i="1"/>
  <c r="H33" i="1"/>
  <c r="H25" i="1"/>
  <c r="H21" i="1"/>
  <c r="H11" i="1"/>
  <c r="I97" i="1" l="1"/>
  <c r="I105" i="1"/>
  <c r="I109" i="1"/>
  <c r="I79" i="1"/>
  <c r="I141" i="1"/>
  <c r="I93" i="1"/>
  <c r="I70" i="1"/>
  <c r="I128" i="1"/>
  <c r="I57" i="1"/>
  <c r="I104" i="1"/>
  <c r="I119" i="1"/>
  <c r="I134" i="1"/>
  <c r="I150" i="1"/>
  <c r="I33" i="1"/>
  <c r="I65" i="1"/>
  <c r="I11" i="1"/>
  <c r="I42" i="1"/>
  <c r="I135" i="1"/>
  <c r="I43" i="1"/>
  <c r="I140" i="1"/>
  <c r="I18" i="1"/>
  <c r="I48" i="1"/>
  <c r="I95" i="1"/>
  <c r="I157" i="1"/>
  <c r="I61" i="1"/>
  <c r="I123" i="1"/>
  <c r="I34" i="1"/>
  <c r="I98" i="1"/>
  <c r="I160" i="1"/>
  <c r="I24" i="1"/>
  <c r="I41" i="1"/>
  <c r="I72" i="1"/>
  <c r="I88" i="1"/>
  <c r="I21" i="1"/>
  <c r="I50" i="1"/>
  <c r="I81" i="1"/>
  <c r="I112" i="1"/>
  <c r="I143" i="1"/>
  <c r="I22" i="1"/>
  <c r="I51" i="1"/>
  <c r="I82" i="1"/>
  <c r="I117" i="1"/>
  <c r="I148" i="1"/>
  <c r="I16" i="1"/>
  <c r="I35" i="1"/>
  <c r="I52" i="1"/>
  <c r="I67" i="1"/>
  <c r="I83" i="1"/>
  <c r="I99" i="1"/>
  <c r="I114" i="1"/>
  <c r="I129" i="1"/>
  <c r="I145" i="1"/>
  <c r="I161" i="1"/>
  <c r="I37" i="1"/>
  <c r="I69" i="1"/>
  <c r="I101" i="1"/>
  <c r="I131" i="1"/>
  <c r="I163" i="1"/>
  <c r="I47" i="1"/>
  <c r="I74" i="1"/>
  <c r="I20" i="1"/>
  <c r="I136" i="1"/>
  <c r="H10" i="1"/>
  <c r="G197" i="1"/>
  <c r="I28" i="1"/>
  <c r="I45" i="1"/>
  <c r="I60" i="1"/>
  <c r="I76" i="1"/>
  <c r="I92" i="1"/>
  <c r="I107" i="1"/>
  <c r="I122" i="1"/>
  <c r="I138" i="1"/>
  <c r="I154" i="1"/>
  <c r="I127" i="1"/>
  <c r="I73" i="1"/>
  <c r="I12" i="1"/>
  <c r="I78" i="1"/>
  <c r="I31" i="1"/>
  <c r="I63" i="1"/>
  <c r="I110" i="1"/>
  <c r="I125" i="1"/>
  <c r="I29" i="1"/>
  <c r="I155" i="1"/>
  <c r="I25" i="1"/>
  <c r="I58" i="1"/>
  <c r="I89" i="1"/>
  <c r="I39" i="1"/>
  <c r="I151" i="1"/>
  <c r="I26" i="1"/>
  <c r="I59" i="1"/>
  <c r="I90" i="1"/>
  <c r="I124" i="1"/>
  <c r="I156" i="1"/>
  <c r="I23" i="1"/>
  <c r="I40" i="1"/>
  <c r="I56" i="1"/>
  <c r="I71" i="1"/>
  <c r="I87" i="1"/>
  <c r="I103" i="1"/>
  <c r="I118" i="1"/>
  <c r="I133" i="1"/>
  <c r="I149" i="1"/>
  <c r="I165" i="1"/>
  <c r="I46" i="1"/>
  <c r="I77" i="1"/>
  <c r="I108" i="1"/>
  <c r="I139" i="1"/>
  <c r="I15" i="1"/>
  <c r="I55" i="1"/>
  <c r="I86" i="1"/>
  <c r="I113" i="1"/>
  <c r="I144" i="1"/>
  <c r="I13" i="1"/>
  <c r="I32" i="1"/>
  <c r="I49" i="1"/>
  <c r="I64" i="1"/>
  <c r="I80" i="1"/>
  <c r="I96" i="1"/>
  <c r="I111" i="1"/>
  <c r="I126" i="1"/>
  <c r="I142" i="1"/>
  <c r="I158" i="1"/>
  <c r="I159" i="1"/>
  <c r="I38" i="1"/>
  <c r="I66" i="1"/>
  <c r="I102" i="1"/>
  <c r="I132" i="1"/>
  <c r="I164" i="1"/>
  <c r="I27" i="1"/>
  <c r="I44" i="1"/>
  <c r="I19" i="1"/>
  <c r="I75" i="1"/>
  <c r="I91" i="1"/>
  <c r="I106" i="1"/>
  <c r="I121" i="1"/>
  <c r="I137" i="1"/>
  <c r="I153" i="1"/>
  <c r="I14" i="1"/>
  <c r="I54" i="1"/>
  <c r="I85" i="1"/>
  <c r="I116" i="1"/>
  <c r="I147" i="1"/>
  <c r="I30" i="1"/>
  <c r="I62" i="1"/>
  <c r="I94" i="1"/>
  <c r="I120" i="1"/>
  <c r="I152" i="1"/>
  <c r="I17" i="1"/>
  <c r="I36" i="1"/>
  <c r="I53" i="1"/>
  <c r="I68" i="1"/>
  <c r="I84" i="1"/>
  <c r="I100" i="1"/>
  <c r="I115" i="1"/>
  <c r="I130" i="1"/>
  <c r="I146" i="1"/>
  <c r="I162" i="1"/>
  <c r="H197" i="1" l="1"/>
  <c r="I197" i="1" s="1"/>
  <c r="I10" i="1"/>
  <c r="X11" i="1" l="1"/>
  <c r="X134" i="1"/>
  <c r="X74" i="1"/>
  <c r="X92" i="1"/>
  <c r="X116" i="1"/>
  <c r="X24" i="1"/>
  <c r="X28" i="1"/>
  <c r="X86" i="1"/>
  <c r="X118" i="1"/>
  <c r="X104" i="1"/>
  <c r="X59" i="1"/>
  <c r="X127" i="1"/>
  <c r="X146" i="1"/>
  <c r="X43" i="1"/>
  <c r="X69" i="1"/>
  <c r="X113" i="1"/>
  <c r="X153" i="1"/>
  <c r="X44" i="1"/>
  <c r="X138" i="1"/>
  <c r="X23" i="1"/>
  <c r="X13" i="1"/>
  <c r="X131" i="1"/>
  <c r="X12" i="1"/>
  <c r="X112" i="1"/>
  <c r="X89" i="1"/>
  <c r="X154" i="1"/>
  <c r="X52" i="1"/>
  <c r="X84" i="1"/>
  <c r="X21" i="1"/>
  <c r="X125" i="1"/>
  <c r="X99" i="1"/>
  <c r="X151" i="1"/>
  <c r="X102" i="1"/>
  <c r="X83" i="1"/>
  <c r="X36" i="1"/>
  <c r="X161" i="1"/>
  <c r="X14" i="1"/>
  <c r="X76" i="1"/>
  <c r="X48" i="1"/>
  <c r="X117" i="1"/>
  <c r="X87" i="1"/>
  <c r="X30" i="1"/>
  <c r="X145" i="1"/>
  <c r="X40" i="1"/>
  <c r="X93" i="1"/>
  <c r="X82" i="1"/>
  <c r="X107" i="1"/>
  <c r="X124" i="1"/>
  <c r="X106" i="1"/>
  <c r="X54" i="1"/>
  <c r="X81" i="1"/>
  <c r="X78" i="1"/>
  <c r="X133" i="1"/>
  <c r="X19" i="1"/>
  <c r="X132" i="1"/>
  <c r="X156" i="1"/>
  <c r="X90" i="1"/>
  <c r="X164" i="1"/>
  <c r="X67" i="1"/>
  <c r="X115" i="1"/>
  <c r="X41" i="1"/>
  <c r="X27" i="1"/>
  <c r="X39" i="1"/>
  <c r="X158" i="1"/>
  <c r="X29" i="1"/>
  <c r="X165" i="1"/>
  <c r="X33" i="1"/>
  <c r="X68" i="1"/>
  <c r="X71" i="1"/>
  <c r="X80" i="1"/>
  <c r="X135" i="1"/>
  <c r="X47" i="1"/>
  <c r="X108" i="1"/>
  <c r="X46" i="1"/>
  <c r="X128" i="1"/>
  <c r="X120" i="1"/>
  <c r="X122" i="1"/>
  <c r="X53" i="1"/>
  <c r="X162" i="1"/>
  <c r="X105" i="1"/>
  <c r="X119" i="1"/>
  <c r="X163" i="1"/>
  <c r="X61" i="1"/>
  <c r="X17" i="1"/>
  <c r="X55" i="1"/>
  <c r="X111" i="1"/>
  <c r="X66" i="1"/>
  <c r="X149" i="1"/>
  <c r="X142" i="1"/>
  <c r="X64" i="1"/>
  <c r="X98" i="1"/>
  <c r="X49" i="1"/>
  <c r="X143" i="1"/>
  <c r="X10" i="1"/>
  <c r="X50" i="1"/>
  <c r="X150" i="1"/>
  <c r="X31" i="1"/>
  <c r="X94" i="1" l="1"/>
  <c r="X96" i="1"/>
  <c r="X15" i="1"/>
  <c r="X25" i="1"/>
  <c r="X20" i="1"/>
  <c r="X137" i="1"/>
  <c r="X147" i="1"/>
  <c r="X34" i="1"/>
  <c r="X72" i="1"/>
  <c r="X152" i="1"/>
  <c r="X37" i="1"/>
  <c r="X110" i="1"/>
  <c r="X123" i="1"/>
  <c r="X136" i="1"/>
  <c r="X129" i="1"/>
  <c r="X32" i="1"/>
  <c r="X141" i="1"/>
  <c r="X75" i="1"/>
  <c r="X16" i="1"/>
  <c r="X157" i="1"/>
  <c r="X62" i="1"/>
  <c r="X35" i="1"/>
  <c r="X148" i="1"/>
  <c r="X22" i="1"/>
  <c r="X56" i="1"/>
  <c r="X63" i="1"/>
  <c r="X103" i="1"/>
  <c r="X140" i="1"/>
  <c r="X144" i="1"/>
  <c r="X109" i="1"/>
  <c r="X100" i="1"/>
  <c r="X88" i="1"/>
  <c r="X42" i="1"/>
  <c r="X38" i="1"/>
  <c r="X97" i="1"/>
  <c r="X58" i="1"/>
  <c r="X159" i="1"/>
  <c r="X57" i="1"/>
  <c r="X121" i="1"/>
  <c r="X18" i="1"/>
  <c r="X70" i="1"/>
  <c r="X60" i="1"/>
  <c r="X79" i="1"/>
  <c r="X155" i="1"/>
  <c r="X45" i="1"/>
  <c r="X51" i="1"/>
  <c r="X114" i="1"/>
  <c r="X139" i="1"/>
  <c r="X77" i="1"/>
  <c r="X101" i="1"/>
  <c r="X130" i="1"/>
  <c r="X26" i="1"/>
  <c r="X126" i="1"/>
  <c r="X91" i="1"/>
  <c r="X160" i="1"/>
  <c r="X65" i="1"/>
  <c r="X73" i="1"/>
  <c r="X85" i="1"/>
  <c r="X95" i="1"/>
  <c r="X186" i="1" l="1"/>
  <c r="X172" i="1"/>
  <c r="X180" i="1"/>
  <c r="X182" i="1"/>
  <c r="X168" i="1"/>
  <c r="X170" i="1"/>
  <c r="X183" i="1"/>
  <c r="X193" i="1"/>
  <c r="X166" i="1"/>
  <c r="X192" i="1"/>
  <c r="X176" i="1"/>
  <c r="X188" i="1"/>
  <c r="X185" i="1"/>
  <c r="X194" i="1"/>
  <c r="X167" i="1"/>
  <c r="X169" i="1"/>
  <c r="X179" i="1"/>
  <c r="X174" i="1"/>
  <c r="X178" i="1"/>
  <c r="X173" i="1" l="1"/>
  <c r="X184" i="1"/>
  <c r="X189" i="1"/>
  <c r="X181" i="1"/>
  <c r="X191" i="1"/>
  <c r="X171" i="1"/>
  <c r="X177" i="1"/>
  <c r="X195" i="1"/>
  <c r="X175" i="1"/>
  <c r="X190" i="1"/>
  <c r="X187" i="1" l="1"/>
  <c r="X196" i="1"/>
  <c r="X7" i="1" l="1"/>
  <c r="X6" i="1" l="1"/>
  <c r="X9" i="1"/>
  <c r="X8" i="1" l="1"/>
  <c r="O197" i="1"/>
  <c r="X197" i="1" s="1"/>
  <c r="U56" i="1" l="1"/>
  <c r="AF56" i="1"/>
  <c r="U78" i="1" l="1"/>
  <c r="AF78" i="1"/>
  <c r="U114" i="1"/>
  <c r="AF114" i="1"/>
  <c r="U161" i="1"/>
  <c r="AF161" i="1"/>
  <c r="U69" i="1"/>
  <c r="AF69" i="1"/>
  <c r="U105" i="1"/>
  <c r="AF105" i="1"/>
  <c r="U146" i="1"/>
  <c r="AF146" i="1"/>
  <c r="U102" i="1"/>
  <c r="AF102" i="1"/>
  <c r="U103" i="1"/>
  <c r="AF103" i="1"/>
  <c r="U106" i="1"/>
  <c r="AF106" i="1"/>
  <c r="U130" i="1"/>
  <c r="AF130" i="1"/>
  <c r="U99" i="1"/>
  <c r="AF99" i="1"/>
  <c r="U162" i="1"/>
  <c r="AF162" i="1"/>
  <c r="U66" i="1"/>
  <c r="AF66" i="1"/>
  <c r="U147" i="1"/>
  <c r="AF147" i="1"/>
  <c r="U42" i="1"/>
  <c r="AF42" i="1"/>
  <c r="U50" i="1"/>
  <c r="AF50" i="1"/>
  <c r="U47" i="1"/>
  <c r="AF47" i="1"/>
  <c r="U83" i="1"/>
  <c r="AF83" i="1"/>
  <c r="U151" i="1"/>
  <c r="AF151" i="1"/>
  <c r="U40" i="1"/>
  <c r="AF40" i="1"/>
  <c r="U30" i="1"/>
  <c r="AF30" i="1"/>
  <c r="U27" i="1"/>
  <c r="AF27" i="1"/>
  <c r="U116" i="1"/>
  <c r="AF116" i="1"/>
  <c r="U127" i="1"/>
  <c r="AF127" i="1"/>
  <c r="U93" i="1"/>
  <c r="AF93" i="1"/>
  <c r="U164" i="1"/>
  <c r="AF164" i="1"/>
  <c r="U44" i="1"/>
  <c r="AF44" i="1"/>
  <c r="U17" i="1"/>
  <c r="AF17" i="1"/>
  <c r="U62" i="1"/>
  <c r="AF62" i="1"/>
  <c r="U125" i="1"/>
  <c r="AF125" i="1"/>
  <c r="U98" i="1"/>
  <c r="AF98" i="1"/>
  <c r="U86" i="1"/>
  <c r="AF86" i="1"/>
  <c r="U38" i="1"/>
  <c r="AF38" i="1"/>
  <c r="U25" i="1"/>
  <c r="AF25" i="1"/>
  <c r="U100" i="1"/>
  <c r="AF100" i="1"/>
  <c r="U152" i="1"/>
  <c r="AF152" i="1"/>
  <c r="U111" i="1"/>
  <c r="AF111" i="1"/>
  <c r="U142" i="1"/>
  <c r="AF142" i="1"/>
  <c r="U113" i="1"/>
  <c r="AF113" i="1"/>
  <c r="U34" i="1"/>
  <c r="AF34" i="1"/>
  <c r="U137" i="1"/>
  <c r="AF137" i="1"/>
  <c r="U10" i="1"/>
  <c r="AF10" i="1"/>
  <c r="U123" i="1"/>
  <c r="AF123" i="1"/>
  <c r="U65" i="1"/>
  <c r="AF65" i="1"/>
  <c r="U72" i="1"/>
  <c r="AF72" i="1"/>
  <c r="U39" i="1"/>
  <c r="AF39" i="1"/>
  <c r="U135" i="1"/>
  <c r="AF135" i="1"/>
  <c r="U32" i="1"/>
  <c r="AF32" i="1"/>
  <c r="U84" i="1"/>
  <c r="AF84" i="1"/>
  <c r="U59" i="1"/>
  <c r="AF59" i="1"/>
  <c r="U88" i="1"/>
  <c r="AF88" i="1"/>
  <c r="U155" i="1"/>
  <c r="AF155" i="1"/>
  <c r="U67" i="1"/>
  <c r="AF67" i="1"/>
  <c r="U118" i="1"/>
  <c r="AF118" i="1"/>
  <c r="U95" i="1"/>
  <c r="AF95" i="1"/>
  <c r="U90" i="1"/>
  <c r="AF90" i="1"/>
  <c r="U74" i="1"/>
  <c r="AF74" i="1"/>
  <c r="U37" i="1"/>
  <c r="AF37" i="1"/>
  <c r="U145" i="1"/>
  <c r="AF145" i="1"/>
  <c r="U64" i="1"/>
  <c r="AF64" i="1"/>
  <c r="U149" i="1"/>
  <c r="AF149" i="1"/>
  <c r="U134" i="1"/>
  <c r="AF134" i="1"/>
  <c r="U110" i="1"/>
  <c r="AF110" i="1"/>
  <c r="U132" i="1"/>
  <c r="AF132" i="1"/>
  <c r="U77" i="1"/>
  <c r="AF77" i="1"/>
  <c r="U108" i="1"/>
  <c r="AF108" i="1"/>
  <c r="U11" i="1"/>
  <c r="AF11" i="1"/>
  <c r="U159" i="1"/>
  <c r="AF159" i="1"/>
  <c r="U70" i="1"/>
  <c r="AF70" i="1"/>
  <c r="U131" i="1"/>
  <c r="AF131" i="1"/>
  <c r="U107" i="1"/>
  <c r="AF107" i="1"/>
  <c r="U157" i="1"/>
  <c r="AF157" i="1"/>
  <c r="U20" i="1"/>
  <c r="AF20" i="1"/>
  <c r="U55" i="1"/>
  <c r="AF55" i="1"/>
  <c r="U28" i="1"/>
  <c r="AF28" i="1"/>
  <c r="U35" i="1"/>
  <c r="AF35" i="1"/>
  <c r="U41" i="1"/>
  <c r="AF41" i="1"/>
  <c r="U18" i="1"/>
  <c r="AF18" i="1"/>
  <c r="U158" i="1"/>
  <c r="AF158" i="1"/>
  <c r="U45" i="1"/>
  <c r="AF45" i="1"/>
  <c r="U143" i="1"/>
  <c r="AF143" i="1"/>
  <c r="U26" i="1"/>
  <c r="AF26" i="1"/>
  <c r="U128" i="1"/>
  <c r="AF128" i="1"/>
  <c r="U97" i="1"/>
  <c r="AF97" i="1"/>
  <c r="U15" i="1"/>
  <c r="AF15" i="1"/>
  <c r="U80" i="1"/>
  <c r="AF80" i="1"/>
  <c r="U68" i="1"/>
  <c r="AF68" i="1"/>
  <c r="U156" i="1"/>
  <c r="AF156" i="1"/>
  <c r="U117" i="1"/>
  <c r="AF117" i="1"/>
  <c r="U163" i="1"/>
  <c r="AF163" i="1"/>
  <c r="U153" i="1"/>
  <c r="AF153" i="1"/>
  <c r="U23" i="1"/>
  <c r="AF23" i="1"/>
  <c r="U76" i="1"/>
  <c r="AF76" i="1"/>
  <c r="U150" i="1"/>
  <c r="AF150" i="1"/>
  <c r="U61" i="1"/>
  <c r="AF61" i="1"/>
  <c r="U82" i="1"/>
  <c r="AF82" i="1"/>
  <c r="U13" i="1"/>
  <c r="AF13" i="1"/>
  <c r="U43" i="1"/>
  <c r="AF43" i="1"/>
  <c r="U112" i="1"/>
  <c r="AF112" i="1"/>
  <c r="U138" i="1"/>
  <c r="AF138" i="1"/>
  <c r="U81" i="1"/>
  <c r="AF81" i="1"/>
  <c r="U46" i="1"/>
  <c r="AF46" i="1"/>
  <c r="U53" i="1"/>
  <c r="AF53" i="1"/>
  <c r="U19" i="1"/>
  <c r="AF19" i="1"/>
  <c r="U120" i="1"/>
  <c r="AF120" i="1"/>
  <c r="U144" i="1"/>
  <c r="AF144" i="1"/>
  <c r="U54" i="1"/>
  <c r="AF54" i="1"/>
  <c r="U124" i="1"/>
  <c r="AF124" i="1"/>
  <c r="U89" i="1"/>
  <c r="AF89" i="1"/>
  <c r="U71" i="1"/>
  <c r="AF71" i="1"/>
  <c r="U36" i="1"/>
  <c r="AF36" i="1"/>
  <c r="U96" i="1"/>
  <c r="AF96" i="1"/>
  <c r="U119" i="1"/>
  <c r="AF119" i="1"/>
  <c r="U29" i="1"/>
  <c r="AF29" i="1"/>
  <c r="U133" i="1"/>
  <c r="AF133" i="1"/>
  <c r="U12" i="1" l="1"/>
  <c r="AF12" i="1"/>
  <c r="U52" i="1"/>
  <c r="AF52" i="1"/>
  <c r="U126" i="1"/>
  <c r="AF126" i="1"/>
  <c r="U160" i="1"/>
  <c r="AF160" i="1"/>
  <c r="U16" i="1"/>
  <c r="AF16" i="1"/>
  <c r="U165" i="1"/>
  <c r="AF165" i="1"/>
  <c r="U91" i="1"/>
  <c r="AF91" i="1"/>
  <c r="U14" i="1"/>
  <c r="AF14" i="1"/>
  <c r="U154" i="1"/>
  <c r="AF154" i="1"/>
  <c r="U121" i="1"/>
  <c r="AF121" i="1"/>
  <c r="U129" i="1"/>
  <c r="AF129" i="1"/>
  <c r="U49" i="1"/>
  <c r="AF49" i="1"/>
  <c r="U136" i="1"/>
  <c r="AF136" i="1"/>
  <c r="U24" i="1"/>
  <c r="AF24" i="1"/>
  <c r="U33" i="1"/>
  <c r="AF33" i="1"/>
  <c r="U63" i="1"/>
  <c r="AF63" i="1"/>
  <c r="U79" i="1"/>
  <c r="AF79" i="1"/>
  <c r="U85" i="1"/>
  <c r="AF85" i="1"/>
  <c r="AF22" i="1"/>
  <c r="U22" i="1"/>
  <c r="U75" i="1"/>
  <c r="AF75" i="1"/>
  <c r="U139" i="1"/>
  <c r="AF139" i="1"/>
  <c r="U109" i="1"/>
  <c r="AF109" i="1"/>
  <c r="U48" i="1"/>
  <c r="AF48" i="1"/>
  <c r="U58" i="1"/>
  <c r="AF58" i="1"/>
  <c r="U101" i="1"/>
  <c r="AF101" i="1"/>
  <c r="U57" i="1"/>
  <c r="AF57" i="1"/>
  <c r="U92" i="1"/>
  <c r="AF92" i="1"/>
  <c r="U94" i="1"/>
  <c r="AF94" i="1"/>
  <c r="U87" i="1"/>
  <c r="AF87" i="1"/>
  <c r="U115" i="1"/>
  <c r="AF115" i="1"/>
  <c r="U140" i="1"/>
  <c r="AF140" i="1"/>
  <c r="U51" i="1"/>
  <c r="AF51" i="1"/>
  <c r="U73" i="1"/>
  <c r="AF73" i="1"/>
  <c r="U60" i="1"/>
  <c r="AF60" i="1"/>
  <c r="U104" i="1"/>
  <c r="AF104" i="1"/>
  <c r="U122" i="1"/>
  <c r="AF122" i="1"/>
  <c r="U141" i="1"/>
  <c r="AF141" i="1"/>
  <c r="U31" i="1"/>
  <c r="AF31" i="1"/>
  <c r="U21" i="1"/>
  <c r="AF21" i="1"/>
  <c r="U148" i="1"/>
  <c r="AF148" i="1"/>
  <c r="AG10" i="1" l="1"/>
  <c r="AG100" i="1" l="1"/>
  <c r="AG66" i="1"/>
  <c r="AG51" i="1"/>
  <c r="AG25" i="1"/>
  <c r="AG84" i="1"/>
  <c r="AG28" i="1"/>
  <c r="AG54" i="1"/>
  <c r="AG16" i="1"/>
  <c r="AG103" i="1"/>
  <c r="AG62" i="1"/>
  <c r="AG82" i="1"/>
  <c r="AG34" i="1"/>
  <c r="AG124" i="1"/>
  <c r="AG131" i="1"/>
  <c r="AG159" i="1"/>
  <c r="AG46" i="1"/>
  <c r="AG33" i="1"/>
  <c r="AG107" i="1"/>
  <c r="AG75" i="1"/>
  <c r="AG154" i="1"/>
  <c r="AG141" i="1"/>
  <c r="AG135" i="1"/>
  <c r="AG15" i="1"/>
  <c r="AG53" i="1"/>
  <c r="AG71" i="1"/>
  <c r="AG138" i="1"/>
  <c r="AG110" i="1"/>
  <c r="AG88" i="1"/>
  <c r="AG64" i="1"/>
  <c r="AG106" i="1"/>
  <c r="AG76" i="1"/>
  <c r="AG57" i="1"/>
  <c r="AG39" i="1"/>
  <c r="AG26" i="1"/>
  <c r="AG22" i="1"/>
  <c r="AG113" i="1"/>
  <c r="AG134" i="1"/>
  <c r="AG153" i="1"/>
  <c r="AG152" i="1"/>
  <c r="AG81" i="1"/>
  <c r="AG146" i="1"/>
  <c r="AG74" i="1"/>
  <c r="AG65" i="1"/>
  <c r="AG118" i="1"/>
  <c r="AG128" i="1"/>
  <c r="AG47" i="1"/>
  <c r="AG12" i="1"/>
  <c r="AG139" i="1"/>
  <c r="AG148" i="1"/>
  <c r="AG83" i="1"/>
  <c r="AG32" i="1"/>
  <c r="AG125" i="1"/>
  <c r="AG157" i="1"/>
  <c r="AG105" i="1"/>
  <c r="AG137" i="1"/>
  <c r="AG30" i="1"/>
  <c r="AG14" i="1"/>
  <c r="AG31" i="1"/>
  <c r="AG101" i="1"/>
  <c r="AG80" i="1"/>
  <c r="AG104" i="1"/>
  <c r="AG79" i="1"/>
  <c r="AG112" i="1"/>
  <c r="AG121" i="1"/>
  <c r="AG85" i="1"/>
  <c r="AG97" i="1"/>
  <c r="AG23" i="1"/>
  <c r="AG77" i="1"/>
  <c r="AG38" i="1"/>
  <c r="AG164" i="1"/>
  <c r="AG149" i="1"/>
  <c r="AG72" i="1"/>
  <c r="AG155" i="1"/>
  <c r="AG115" i="1"/>
  <c r="AG143" i="1"/>
  <c r="AG96" i="1"/>
  <c r="AG27" i="1"/>
  <c r="AG42" i="1"/>
  <c r="AG163" i="1"/>
  <c r="AG73" i="1"/>
  <c r="AG45" i="1"/>
  <c r="AG43" i="1"/>
  <c r="AG158" i="1"/>
  <c r="AG50" i="1"/>
  <c r="AG89" i="1"/>
  <c r="AG102" i="1"/>
  <c r="AG92" i="1"/>
  <c r="AG90" i="1"/>
  <c r="AG130" i="1"/>
  <c r="AG29" i="1"/>
  <c r="AG144" i="1"/>
  <c r="AG67" i="1"/>
  <c r="AG63" i="1"/>
  <c r="AG95" i="1"/>
  <c r="AG161" i="1"/>
  <c r="AG68" i="1"/>
  <c r="AG111" i="1"/>
  <c r="AG13" i="1"/>
  <c r="AG127" i="1"/>
  <c r="AG126" i="1"/>
  <c r="AG120" i="1"/>
  <c r="AG116" i="1"/>
  <c r="AG87" i="1"/>
  <c r="AG98" i="1"/>
  <c r="AG108" i="1"/>
  <c r="AG21" i="1"/>
  <c r="AG147" i="1"/>
  <c r="AG70" i="1"/>
  <c r="AG99" i="1"/>
  <c r="AG129" i="1"/>
  <c r="AG109" i="1"/>
  <c r="AG69" i="1"/>
  <c r="AG17" i="1"/>
  <c r="AG41" i="1"/>
  <c r="AG24" i="1"/>
  <c r="AG132" i="1"/>
  <c r="AG136" i="1"/>
  <c r="AG37" i="1"/>
  <c r="AG61" i="1"/>
  <c r="AG122" i="1"/>
  <c r="AG140" i="1"/>
  <c r="AG162" i="1"/>
  <c r="AG49" i="1"/>
  <c r="AG19" i="1"/>
  <c r="AG56" i="1"/>
  <c r="AG156" i="1"/>
  <c r="AG20" i="1"/>
  <c r="AG36" i="1"/>
  <c r="AG123" i="1"/>
  <c r="AG44" i="1"/>
  <c r="AG52" i="1"/>
  <c r="AG114" i="1"/>
  <c r="AG60" i="1"/>
  <c r="AG40" i="1"/>
  <c r="AG78" i="1"/>
  <c r="AG86" i="1"/>
  <c r="AG58" i="1"/>
  <c r="AG55" i="1"/>
  <c r="AG59" i="1"/>
  <c r="AG117" i="1"/>
  <c r="AG165" i="1"/>
  <c r="AG151" i="1"/>
  <c r="AG18" i="1" l="1"/>
  <c r="V10" i="1"/>
  <c r="Q10" i="1"/>
  <c r="AC10" i="1"/>
  <c r="W10" i="1"/>
  <c r="AG91" i="1"/>
  <c r="AG150" i="1"/>
  <c r="Q84" i="1" l="1"/>
  <c r="V84" i="1"/>
  <c r="W84" i="1"/>
  <c r="AC84" i="1"/>
  <c r="Q139" i="1"/>
  <c r="AC139" i="1"/>
  <c r="W139" i="1"/>
  <c r="V139" i="1"/>
  <c r="Q73" i="1"/>
  <c r="AC73" i="1"/>
  <c r="W73" i="1"/>
  <c r="V73" i="1"/>
  <c r="Q99" i="1"/>
  <c r="AC99" i="1"/>
  <c r="V99" i="1"/>
  <c r="W99" i="1"/>
  <c r="V17" i="1"/>
  <c r="Q17" i="1"/>
  <c r="AC17" i="1"/>
  <c r="W17" i="1"/>
  <c r="Q46" i="1"/>
  <c r="W46" i="1"/>
  <c r="AC46" i="1"/>
  <c r="V46" i="1"/>
  <c r="Q138" i="1"/>
  <c r="W138" i="1"/>
  <c r="V138" i="1"/>
  <c r="AC138" i="1"/>
  <c r="Q32" i="1"/>
  <c r="W32" i="1"/>
  <c r="AC32" i="1"/>
  <c r="V32" i="1"/>
  <c r="Q164" i="1"/>
  <c r="AC164" i="1"/>
  <c r="V164" i="1"/>
  <c r="W164" i="1"/>
  <c r="Q29" i="1"/>
  <c r="AC29" i="1"/>
  <c r="W29" i="1"/>
  <c r="V29" i="1"/>
  <c r="Q132" i="1"/>
  <c r="AC132" i="1"/>
  <c r="V132" i="1"/>
  <c r="W132" i="1"/>
  <c r="W36" i="1"/>
  <c r="V36" i="1"/>
  <c r="Q36" i="1"/>
  <c r="AC36" i="1"/>
  <c r="W60" i="1"/>
  <c r="V60" i="1"/>
  <c r="Q60" i="1"/>
  <c r="AC60" i="1"/>
  <c r="V120" i="1"/>
  <c r="W120" i="1"/>
  <c r="Q120" i="1"/>
  <c r="AC120" i="1"/>
  <c r="V62" i="1"/>
  <c r="Q62" i="1"/>
  <c r="AC62" i="1"/>
  <c r="W62" i="1"/>
  <c r="V133" i="1"/>
  <c r="AC133" i="1"/>
  <c r="W133" i="1"/>
  <c r="Q133" i="1"/>
  <c r="AC155" i="1"/>
  <c r="W155" i="1"/>
  <c r="Q155" i="1"/>
  <c r="V155" i="1"/>
  <c r="V152" i="1"/>
  <c r="Q152" i="1"/>
  <c r="AC152" i="1"/>
  <c r="W152" i="1"/>
  <c r="V101" i="1"/>
  <c r="Q101" i="1"/>
  <c r="AC101" i="1"/>
  <c r="W101" i="1"/>
  <c r="V125" i="1"/>
  <c r="W125" i="1"/>
  <c r="Q125" i="1"/>
  <c r="AC125" i="1"/>
  <c r="V51" i="1"/>
  <c r="AC51" i="1"/>
  <c r="W51" i="1"/>
  <c r="Q51" i="1"/>
  <c r="W146" i="1"/>
  <c r="Q146" i="1"/>
  <c r="AC146" i="1"/>
  <c r="V146" i="1"/>
  <c r="V148" i="1"/>
  <c r="AC148" i="1"/>
  <c r="W148" i="1"/>
  <c r="Q148" i="1"/>
  <c r="V163" i="1"/>
  <c r="AC163" i="1"/>
  <c r="Q163" i="1"/>
  <c r="W163" i="1"/>
  <c r="AC147" i="1"/>
  <c r="W147" i="1"/>
  <c r="Q147" i="1"/>
  <c r="V147" i="1"/>
  <c r="Q28" i="1"/>
  <c r="AC28" i="1"/>
  <c r="W28" i="1"/>
  <c r="V28" i="1"/>
  <c r="AC131" i="1"/>
  <c r="W131" i="1"/>
  <c r="V131" i="1"/>
  <c r="Q131" i="1"/>
  <c r="Q141" i="1"/>
  <c r="V141" i="1"/>
  <c r="AC141" i="1"/>
  <c r="W141" i="1"/>
  <c r="Q39" i="1"/>
  <c r="AC39" i="1"/>
  <c r="W39" i="1"/>
  <c r="V39" i="1"/>
  <c r="Q121" i="1"/>
  <c r="W121" i="1"/>
  <c r="V121" i="1"/>
  <c r="AC121" i="1"/>
  <c r="AC143" i="1"/>
  <c r="V143" i="1"/>
  <c r="W143" i="1"/>
  <c r="Q143" i="1"/>
  <c r="AC90" i="1"/>
  <c r="W90" i="1"/>
  <c r="Q90" i="1"/>
  <c r="V90" i="1"/>
  <c r="AC111" i="1"/>
  <c r="V111" i="1"/>
  <c r="W111" i="1"/>
  <c r="Q111" i="1"/>
  <c r="AC122" i="1"/>
  <c r="W122" i="1"/>
  <c r="Q122" i="1"/>
  <c r="V122" i="1"/>
  <c r="AC44" i="1"/>
  <c r="V44" i="1"/>
  <c r="W44" i="1"/>
  <c r="Q44" i="1"/>
  <c r="AC86" i="1"/>
  <c r="W86" i="1"/>
  <c r="V86" i="1"/>
  <c r="Q86" i="1"/>
  <c r="AC42" i="1"/>
  <c r="V42" i="1"/>
  <c r="Q42" i="1"/>
  <c r="W42" i="1"/>
  <c r="AC87" i="1"/>
  <c r="W87" i="1"/>
  <c r="V87" i="1"/>
  <c r="Q87" i="1"/>
  <c r="Q33" i="1"/>
  <c r="W33" i="1"/>
  <c r="V33" i="1"/>
  <c r="AC33" i="1"/>
  <c r="V71" i="1"/>
  <c r="Q71" i="1"/>
  <c r="AC71" i="1"/>
  <c r="W71" i="1"/>
  <c r="W157" i="1"/>
  <c r="AC157" i="1"/>
  <c r="V157" i="1"/>
  <c r="Q157" i="1"/>
  <c r="V23" i="1"/>
  <c r="AC23" i="1"/>
  <c r="W23" i="1"/>
  <c r="Q23" i="1"/>
  <c r="V123" i="1"/>
  <c r="W123" i="1"/>
  <c r="Q123" i="1"/>
  <c r="AC123" i="1"/>
  <c r="W59" i="1"/>
  <c r="Q59" i="1"/>
  <c r="AC59" i="1"/>
  <c r="V59" i="1"/>
  <c r="AC40" i="1"/>
  <c r="V40" i="1"/>
  <c r="W40" i="1"/>
  <c r="Q40" i="1"/>
  <c r="W134" i="1"/>
  <c r="V134" i="1"/>
  <c r="Q134" i="1"/>
  <c r="AC134" i="1"/>
  <c r="Q83" i="1"/>
  <c r="V83" i="1"/>
  <c r="W83" i="1"/>
  <c r="AC83" i="1"/>
  <c r="W26" i="1"/>
  <c r="Q26" i="1"/>
  <c r="AC26" i="1"/>
  <c r="V26" i="1"/>
  <c r="W137" i="1"/>
  <c r="Q137" i="1"/>
  <c r="AC137" i="1"/>
  <c r="V137" i="1"/>
  <c r="V38" i="1"/>
  <c r="AC38" i="1"/>
  <c r="W38" i="1"/>
  <c r="Q38" i="1"/>
  <c r="Q96" i="1"/>
  <c r="AC96" i="1"/>
  <c r="W96" i="1"/>
  <c r="V96" i="1"/>
  <c r="V89" i="1"/>
  <c r="W89" i="1"/>
  <c r="AC89" i="1"/>
  <c r="Q89" i="1"/>
  <c r="Q13" i="1"/>
  <c r="AC13" i="1"/>
  <c r="W13" i="1"/>
  <c r="V13" i="1"/>
  <c r="V49" i="1"/>
  <c r="W49" i="1"/>
  <c r="Q49" i="1"/>
  <c r="AC49" i="1"/>
  <c r="W100" i="1"/>
  <c r="AC100" i="1"/>
  <c r="V100" i="1"/>
  <c r="Q100" i="1"/>
  <c r="Q25" i="1"/>
  <c r="AC25" i="1"/>
  <c r="W25" i="1"/>
  <c r="V25" i="1"/>
  <c r="V124" i="1"/>
  <c r="AC124" i="1"/>
  <c r="Q124" i="1"/>
  <c r="W124" i="1"/>
  <c r="W64" i="1"/>
  <c r="V64" i="1"/>
  <c r="AC64" i="1"/>
  <c r="Q64" i="1"/>
  <c r="V72" i="1"/>
  <c r="W72" i="1"/>
  <c r="Q72" i="1"/>
  <c r="AC72" i="1"/>
  <c r="W130" i="1"/>
  <c r="AC130" i="1"/>
  <c r="Q130" i="1"/>
  <c r="V130" i="1"/>
  <c r="Q19" i="1"/>
  <c r="W19" i="1"/>
  <c r="AC19" i="1"/>
  <c r="V19" i="1"/>
  <c r="AC78" i="1"/>
  <c r="V78" i="1"/>
  <c r="Q78" i="1"/>
  <c r="W78" i="1"/>
  <c r="Q117" i="1"/>
  <c r="AC117" i="1"/>
  <c r="W117" i="1"/>
  <c r="V117" i="1"/>
  <c r="AG94" i="1"/>
  <c r="AG133" i="1"/>
  <c r="Z10" i="1"/>
  <c r="Y10" i="1"/>
  <c r="Q65" i="1"/>
  <c r="V65" i="1"/>
  <c r="AC65" i="1"/>
  <c r="W65" i="1"/>
  <c r="AC112" i="1"/>
  <c r="W112" i="1"/>
  <c r="V112" i="1"/>
  <c r="Q112" i="1"/>
  <c r="W116" i="1"/>
  <c r="Q116" i="1"/>
  <c r="V116" i="1"/>
  <c r="AC116" i="1"/>
  <c r="AC103" i="1"/>
  <c r="W103" i="1"/>
  <c r="Q103" i="1"/>
  <c r="V103" i="1"/>
  <c r="AC154" i="1"/>
  <c r="W154" i="1"/>
  <c r="Q154" i="1"/>
  <c r="V154" i="1"/>
  <c r="AC15" i="1"/>
  <c r="V15" i="1"/>
  <c r="W15" i="1"/>
  <c r="Q15" i="1"/>
  <c r="W30" i="1"/>
  <c r="V30" i="1"/>
  <c r="Q30" i="1"/>
  <c r="AC30" i="1"/>
  <c r="W85" i="1"/>
  <c r="V85" i="1"/>
  <c r="Q85" i="1"/>
  <c r="AC85" i="1"/>
  <c r="Q92" i="1"/>
  <c r="AC92" i="1"/>
  <c r="W92" i="1"/>
  <c r="V92" i="1"/>
  <c r="Q161" i="1"/>
  <c r="AC161" i="1"/>
  <c r="W161" i="1"/>
  <c r="V161" i="1"/>
  <c r="Q37" i="1"/>
  <c r="AC37" i="1"/>
  <c r="V37" i="1"/>
  <c r="W37" i="1"/>
  <c r="W151" i="1"/>
  <c r="V151" i="1"/>
  <c r="Q151" i="1"/>
  <c r="AC151" i="1"/>
  <c r="V45" i="1"/>
  <c r="W45" i="1"/>
  <c r="Q45" i="1"/>
  <c r="AC45" i="1"/>
  <c r="W21" i="1"/>
  <c r="V21" i="1"/>
  <c r="Q21" i="1"/>
  <c r="AC21" i="1"/>
  <c r="AC76" i="1"/>
  <c r="Q76" i="1"/>
  <c r="W76" i="1"/>
  <c r="V76" i="1"/>
  <c r="W14" i="1"/>
  <c r="Q14" i="1"/>
  <c r="AC14" i="1"/>
  <c r="V14" i="1"/>
  <c r="AC114" i="1"/>
  <c r="V114" i="1"/>
  <c r="W114" i="1"/>
  <c r="Q114" i="1"/>
  <c r="V58" i="1"/>
  <c r="W58" i="1"/>
  <c r="Q58" i="1"/>
  <c r="AC58" i="1"/>
  <c r="W74" i="1"/>
  <c r="AC74" i="1"/>
  <c r="V74" i="1"/>
  <c r="Q74" i="1"/>
  <c r="Q70" i="1"/>
  <c r="AC70" i="1"/>
  <c r="W70" i="1"/>
  <c r="V70" i="1"/>
  <c r="AC110" i="1"/>
  <c r="V110" i="1"/>
  <c r="W110" i="1"/>
  <c r="Q110" i="1"/>
  <c r="V113" i="1"/>
  <c r="W113" i="1"/>
  <c r="AC113" i="1"/>
  <c r="Q113" i="1"/>
  <c r="AC128" i="1"/>
  <c r="Q128" i="1"/>
  <c r="V128" i="1"/>
  <c r="W128" i="1"/>
  <c r="W80" i="1"/>
  <c r="V80" i="1"/>
  <c r="Q80" i="1"/>
  <c r="AC80" i="1"/>
  <c r="V126" i="1"/>
  <c r="AC126" i="1"/>
  <c r="W126" i="1"/>
  <c r="Q126" i="1"/>
  <c r="AC98" i="1"/>
  <c r="V98" i="1"/>
  <c r="W98" i="1"/>
  <c r="Q98" i="1"/>
  <c r="AC69" i="1"/>
  <c r="V69" i="1"/>
  <c r="Q69" i="1"/>
  <c r="W69" i="1"/>
  <c r="AC82" i="1"/>
  <c r="W82" i="1"/>
  <c r="V82" i="1"/>
  <c r="Q82" i="1"/>
  <c r="Q107" i="1"/>
  <c r="AC107" i="1"/>
  <c r="W107" i="1"/>
  <c r="V107" i="1"/>
  <c r="Q53" i="1"/>
  <c r="AC53" i="1"/>
  <c r="V53" i="1"/>
  <c r="W53" i="1"/>
  <c r="AC88" i="1"/>
  <c r="W88" i="1"/>
  <c r="V88" i="1"/>
  <c r="Q88" i="1"/>
  <c r="AC105" i="1"/>
  <c r="V105" i="1"/>
  <c r="Q105" i="1"/>
  <c r="W105" i="1"/>
  <c r="AC77" i="1"/>
  <c r="W77" i="1"/>
  <c r="Q77" i="1"/>
  <c r="V77" i="1"/>
  <c r="AC102" i="1"/>
  <c r="W102" i="1"/>
  <c r="Q102" i="1"/>
  <c r="V102" i="1"/>
  <c r="AC63" i="1"/>
  <c r="W63" i="1"/>
  <c r="Q63" i="1"/>
  <c r="V63" i="1"/>
  <c r="AC136" i="1"/>
  <c r="V136" i="1"/>
  <c r="Q136" i="1"/>
  <c r="W136" i="1"/>
  <c r="AC20" i="1"/>
  <c r="V20" i="1"/>
  <c r="Q20" i="1"/>
  <c r="W20" i="1"/>
  <c r="AC118" i="1"/>
  <c r="V118" i="1"/>
  <c r="W118" i="1"/>
  <c r="Q118" i="1"/>
  <c r="AC43" i="1"/>
  <c r="V43" i="1"/>
  <c r="Q43" i="1"/>
  <c r="W43" i="1"/>
  <c r="Q54" i="1"/>
  <c r="AC54" i="1"/>
  <c r="W54" i="1"/>
  <c r="V54" i="1"/>
  <c r="Q127" i="1"/>
  <c r="AC127" i="1"/>
  <c r="V127" i="1"/>
  <c r="W127" i="1"/>
  <c r="W165" i="1"/>
  <c r="V165" i="1"/>
  <c r="Q165" i="1"/>
  <c r="AC165" i="1"/>
  <c r="V81" i="1"/>
  <c r="AC81" i="1"/>
  <c r="W81" i="1"/>
  <c r="Q81" i="1"/>
  <c r="W47" i="1"/>
  <c r="V47" i="1"/>
  <c r="Q47" i="1"/>
  <c r="AC47" i="1"/>
  <c r="V104" i="1"/>
  <c r="W104" i="1"/>
  <c r="Q104" i="1"/>
  <c r="AC104" i="1"/>
  <c r="W129" i="1"/>
  <c r="AC129" i="1"/>
  <c r="V129" i="1"/>
  <c r="Q129" i="1"/>
  <c r="V159" i="1"/>
  <c r="W159" i="1"/>
  <c r="Q159" i="1"/>
  <c r="AC159" i="1"/>
  <c r="Q144" i="1"/>
  <c r="AC144" i="1"/>
  <c r="W144" i="1"/>
  <c r="V144" i="1"/>
  <c r="AC68" i="1"/>
  <c r="W68" i="1"/>
  <c r="V68" i="1"/>
  <c r="Q68" i="1"/>
  <c r="AG119" i="1"/>
  <c r="AG48" i="1"/>
  <c r="AG35" i="1"/>
  <c r="V153" i="1"/>
  <c r="AC153" i="1"/>
  <c r="W153" i="1"/>
  <c r="Q153" i="1"/>
  <c r="AC31" i="1"/>
  <c r="W31" i="1"/>
  <c r="V31" i="1"/>
  <c r="Q31" i="1"/>
  <c r="V108" i="1"/>
  <c r="W108" i="1"/>
  <c r="Q108" i="1"/>
  <c r="AC108" i="1"/>
  <c r="Q34" i="1"/>
  <c r="W34" i="1"/>
  <c r="V34" i="1"/>
  <c r="AC34" i="1"/>
  <c r="AC106" i="1"/>
  <c r="V106" i="1"/>
  <c r="Q106" i="1"/>
  <c r="W106" i="1"/>
  <c r="Q158" i="1"/>
  <c r="AC158" i="1"/>
  <c r="V158" i="1"/>
  <c r="W158" i="1"/>
  <c r="V162" i="1"/>
  <c r="W162" i="1"/>
  <c r="Q162" i="1"/>
  <c r="AC162" i="1"/>
  <c r="V79" i="1"/>
  <c r="W79" i="1"/>
  <c r="Q79" i="1"/>
  <c r="AC79" i="1"/>
  <c r="W75" i="1"/>
  <c r="V75" i="1"/>
  <c r="Q75" i="1"/>
  <c r="AC75" i="1"/>
  <c r="AC140" i="1"/>
  <c r="V140" i="1"/>
  <c r="W140" i="1"/>
  <c r="Q140" i="1"/>
  <c r="V52" i="1"/>
  <c r="AC52" i="1"/>
  <c r="W52" i="1"/>
  <c r="Q52" i="1"/>
  <c r="V22" i="1"/>
  <c r="Q22" i="1"/>
  <c r="AC22" i="1"/>
  <c r="W22" i="1"/>
  <c r="V12" i="1"/>
  <c r="W12" i="1"/>
  <c r="Q12" i="1"/>
  <c r="AC12" i="1"/>
  <c r="W109" i="1"/>
  <c r="V109" i="1"/>
  <c r="Q109" i="1"/>
  <c r="AC109" i="1"/>
  <c r="W97" i="1"/>
  <c r="V97" i="1"/>
  <c r="Q97" i="1"/>
  <c r="AC97" i="1"/>
  <c r="Q149" i="1"/>
  <c r="W149" i="1"/>
  <c r="V149" i="1"/>
  <c r="AC149" i="1"/>
  <c r="AC50" i="1"/>
  <c r="W50" i="1"/>
  <c r="V50" i="1"/>
  <c r="Q50" i="1"/>
  <c r="AC67" i="1"/>
  <c r="W67" i="1"/>
  <c r="V67" i="1"/>
  <c r="Q67" i="1"/>
  <c r="Q61" i="1"/>
  <c r="V61" i="1"/>
  <c r="AC61" i="1"/>
  <c r="W61" i="1"/>
  <c r="AC56" i="1"/>
  <c r="W56" i="1"/>
  <c r="V56" i="1"/>
  <c r="Q56" i="1"/>
  <c r="W66" i="1"/>
  <c r="V66" i="1"/>
  <c r="Q66" i="1"/>
  <c r="AC66" i="1"/>
  <c r="V16" i="1"/>
  <c r="Q16" i="1"/>
  <c r="AC16" i="1"/>
  <c r="W16" i="1"/>
  <c r="V135" i="1"/>
  <c r="Q135" i="1"/>
  <c r="AC135" i="1"/>
  <c r="W135" i="1"/>
  <c r="V57" i="1"/>
  <c r="Q57" i="1"/>
  <c r="AC57" i="1"/>
  <c r="W57" i="1"/>
  <c r="W27" i="1"/>
  <c r="Q27" i="1"/>
  <c r="AC27" i="1"/>
  <c r="V27" i="1"/>
  <c r="Q24" i="1"/>
  <c r="AC24" i="1"/>
  <c r="W24" i="1"/>
  <c r="V24" i="1"/>
  <c r="V156" i="1"/>
  <c r="Q156" i="1"/>
  <c r="AC156" i="1"/>
  <c r="W156" i="1"/>
  <c r="Q55" i="1"/>
  <c r="AC55" i="1"/>
  <c r="V55" i="1"/>
  <c r="W55" i="1"/>
  <c r="AG145" i="1"/>
  <c r="AG142" i="1"/>
  <c r="AG160" i="1"/>
  <c r="Q115" i="1"/>
  <c r="AC115" i="1"/>
  <c r="W115" i="1"/>
  <c r="V115" i="1"/>
  <c r="V95" i="1"/>
  <c r="AC95" i="1"/>
  <c r="Q95" i="1"/>
  <c r="W95" i="1"/>
  <c r="Q41" i="1"/>
  <c r="AC41" i="1"/>
  <c r="V41" i="1"/>
  <c r="W41" i="1"/>
  <c r="AG93" i="1"/>
  <c r="AG11" i="1"/>
  <c r="V18" i="1"/>
  <c r="Q18" i="1"/>
  <c r="W18" i="1"/>
  <c r="AC18" i="1"/>
  <c r="Y27" i="1" l="1"/>
  <c r="Z27" i="1"/>
  <c r="Z16" i="1"/>
  <c r="Y16" i="1"/>
  <c r="Y82" i="1"/>
  <c r="Z82" i="1"/>
  <c r="Z26" i="1"/>
  <c r="Y26" i="1"/>
  <c r="Z59" i="1"/>
  <c r="Y59" i="1"/>
  <c r="Z71" i="1"/>
  <c r="Y71" i="1"/>
  <c r="Z146" i="1"/>
  <c r="Y146" i="1"/>
  <c r="Y152" i="1"/>
  <c r="Z152" i="1"/>
  <c r="Z62" i="1"/>
  <c r="Y62" i="1"/>
  <c r="Z17" i="1"/>
  <c r="Y17" i="1"/>
  <c r="V94" i="1"/>
  <c r="W94" i="1"/>
  <c r="Q94" i="1"/>
  <c r="AC94" i="1"/>
  <c r="Q145" i="1"/>
  <c r="AC145" i="1"/>
  <c r="W145" i="1"/>
  <c r="V145" i="1"/>
  <c r="Q91" i="1"/>
  <c r="AC91" i="1"/>
  <c r="W91" i="1"/>
  <c r="V91" i="1"/>
  <c r="Z18" i="1"/>
  <c r="Y18" i="1"/>
  <c r="Z56" i="1"/>
  <c r="Y56" i="1"/>
  <c r="Y67" i="1"/>
  <c r="Z67" i="1"/>
  <c r="Z50" i="1"/>
  <c r="Y50" i="1"/>
  <c r="Y52" i="1"/>
  <c r="Z52" i="1"/>
  <c r="Z140" i="1"/>
  <c r="Y140" i="1"/>
  <c r="Y31" i="1"/>
  <c r="Z31" i="1"/>
  <c r="Z153" i="1"/>
  <c r="Y153" i="1"/>
  <c r="Y128" i="1"/>
  <c r="Z128" i="1"/>
  <c r="Z14" i="1"/>
  <c r="Y14" i="1"/>
  <c r="Z76" i="1"/>
  <c r="Y76" i="1"/>
  <c r="Y116" i="1"/>
  <c r="Z116" i="1"/>
  <c r="Z64" i="1"/>
  <c r="Y64" i="1"/>
  <c r="Y100" i="1"/>
  <c r="Z100" i="1"/>
  <c r="Y89" i="1"/>
  <c r="Z89" i="1"/>
  <c r="Y38" i="1"/>
  <c r="Z38" i="1"/>
  <c r="Z40" i="1"/>
  <c r="Y40" i="1"/>
  <c r="Z23" i="1"/>
  <c r="Y23" i="1"/>
  <c r="Z157" i="1"/>
  <c r="Y157" i="1"/>
  <c r="Z87" i="1"/>
  <c r="Y87" i="1"/>
  <c r="Z86" i="1"/>
  <c r="Y86" i="1"/>
  <c r="Z44" i="1"/>
  <c r="Y44" i="1"/>
  <c r="Z111" i="1"/>
  <c r="Y111" i="1"/>
  <c r="Z143" i="1"/>
  <c r="Y143" i="1"/>
  <c r="Y131" i="1"/>
  <c r="Z131" i="1"/>
  <c r="Z148" i="1"/>
  <c r="Y148" i="1"/>
  <c r="Z51" i="1"/>
  <c r="Y51" i="1"/>
  <c r="Z133" i="1"/>
  <c r="Y133" i="1"/>
  <c r="Q150" i="1"/>
  <c r="AC150" i="1"/>
  <c r="W150" i="1"/>
  <c r="V150" i="1"/>
  <c r="Z135" i="1"/>
  <c r="Y135" i="1"/>
  <c r="Z68" i="1"/>
  <c r="Y68" i="1"/>
  <c r="Y81" i="1"/>
  <c r="Z81" i="1"/>
  <c r="Y88" i="1"/>
  <c r="Z88" i="1"/>
  <c r="Y126" i="1"/>
  <c r="Z126" i="1"/>
  <c r="Y113" i="1"/>
  <c r="Z113" i="1"/>
  <c r="Y110" i="1"/>
  <c r="Z110" i="1"/>
  <c r="Y74" i="1"/>
  <c r="Z74" i="1"/>
  <c r="Y114" i="1"/>
  <c r="Z114" i="1"/>
  <c r="Z112" i="1"/>
  <c r="Y112" i="1"/>
  <c r="Z137" i="1"/>
  <c r="Y137" i="1"/>
  <c r="Y101" i="1"/>
  <c r="Z101" i="1"/>
  <c r="W93" i="1"/>
  <c r="Q93" i="1"/>
  <c r="AC93" i="1"/>
  <c r="V93" i="1"/>
  <c r="AC48" i="1"/>
  <c r="V48" i="1"/>
  <c r="Q48" i="1"/>
  <c r="W48" i="1"/>
  <c r="Y41" i="1"/>
  <c r="Z41" i="1"/>
  <c r="Z115" i="1"/>
  <c r="Y115" i="1"/>
  <c r="AC142" i="1"/>
  <c r="Q142" i="1"/>
  <c r="W142" i="1"/>
  <c r="V142" i="1"/>
  <c r="Y66" i="1"/>
  <c r="Z66" i="1"/>
  <c r="Y97" i="1"/>
  <c r="Z97" i="1"/>
  <c r="Z109" i="1"/>
  <c r="Y109" i="1"/>
  <c r="Z12" i="1"/>
  <c r="Y12" i="1"/>
  <c r="Y75" i="1"/>
  <c r="Z75" i="1"/>
  <c r="Z79" i="1"/>
  <c r="Y79" i="1"/>
  <c r="Y162" i="1"/>
  <c r="Z162" i="1"/>
  <c r="Y106" i="1"/>
  <c r="Z106" i="1"/>
  <c r="Z108" i="1"/>
  <c r="Y108" i="1"/>
  <c r="W35" i="1"/>
  <c r="V35" i="1"/>
  <c r="Q35" i="1"/>
  <c r="AC35" i="1"/>
  <c r="Q119" i="1"/>
  <c r="AC119" i="1"/>
  <c r="V119" i="1"/>
  <c r="W119" i="1"/>
  <c r="Z144" i="1"/>
  <c r="Y144" i="1"/>
  <c r="Z127" i="1"/>
  <c r="Y127" i="1"/>
  <c r="Y54" i="1"/>
  <c r="Z54" i="1"/>
  <c r="Y53" i="1"/>
  <c r="Z53" i="1"/>
  <c r="Z107" i="1"/>
  <c r="Y107" i="1"/>
  <c r="Z70" i="1"/>
  <c r="Y70" i="1"/>
  <c r="Z37" i="1"/>
  <c r="Y37" i="1"/>
  <c r="Z161" i="1"/>
  <c r="Y161" i="1"/>
  <c r="Y92" i="1"/>
  <c r="Z92" i="1"/>
  <c r="Z65" i="1"/>
  <c r="Y65" i="1"/>
  <c r="Z78" i="1"/>
  <c r="Y78" i="1"/>
  <c r="Z130" i="1"/>
  <c r="Y130" i="1"/>
  <c r="Z72" i="1"/>
  <c r="Y72" i="1"/>
  <c r="Z124" i="1"/>
  <c r="Y124" i="1"/>
  <c r="Z49" i="1"/>
  <c r="Y49" i="1"/>
  <c r="Y134" i="1"/>
  <c r="Z134" i="1"/>
  <c r="Z123" i="1"/>
  <c r="Y123" i="1"/>
  <c r="Z42" i="1"/>
  <c r="Y42" i="1"/>
  <c r="Y122" i="1"/>
  <c r="Z122" i="1"/>
  <c r="Y90" i="1"/>
  <c r="Z90" i="1"/>
  <c r="Z147" i="1"/>
  <c r="Y147" i="1"/>
  <c r="Z163" i="1"/>
  <c r="Y163" i="1"/>
  <c r="Z125" i="1"/>
  <c r="Y125" i="1"/>
  <c r="Z155" i="1"/>
  <c r="Y155" i="1"/>
  <c r="Z120" i="1"/>
  <c r="Y120" i="1"/>
  <c r="Y60" i="1"/>
  <c r="Z60" i="1"/>
  <c r="Z36" i="1"/>
  <c r="Y36" i="1"/>
  <c r="Z156" i="1"/>
  <c r="Y156" i="1"/>
  <c r="Z57" i="1"/>
  <c r="Y57" i="1"/>
  <c r="Y22" i="1"/>
  <c r="Z22" i="1"/>
  <c r="Z129" i="1"/>
  <c r="Y129" i="1"/>
  <c r="Y118" i="1"/>
  <c r="Z118" i="1"/>
  <c r="Z98" i="1"/>
  <c r="Y98" i="1"/>
  <c r="Z15" i="1"/>
  <c r="Y15" i="1"/>
  <c r="V160" i="1"/>
  <c r="Q160" i="1"/>
  <c r="AC160" i="1"/>
  <c r="W160" i="1"/>
  <c r="Q11" i="1"/>
  <c r="V11" i="1"/>
  <c r="AC11" i="1"/>
  <c r="W11" i="1"/>
  <c r="Y95" i="1"/>
  <c r="Z95" i="1"/>
  <c r="Y55" i="1"/>
  <c r="Z55" i="1"/>
  <c r="Y24" i="1"/>
  <c r="Z24" i="1"/>
  <c r="Y61" i="1"/>
  <c r="Z61" i="1"/>
  <c r="Z149" i="1"/>
  <c r="Y149" i="1"/>
  <c r="Y158" i="1"/>
  <c r="Z158" i="1"/>
  <c r="Y34" i="1"/>
  <c r="Z34" i="1"/>
  <c r="Z159" i="1"/>
  <c r="Y159" i="1"/>
  <c r="Z104" i="1"/>
  <c r="Y104" i="1"/>
  <c r="Y47" i="1"/>
  <c r="Z47" i="1"/>
  <c r="Z165" i="1"/>
  <c r="Y165" i="1"/>
  <c r="Z43" i="1"/>
  <c r="Y43" i="1"/>
  <c r="Z20" i="1"/>
  <c r="Y20" i="1"/>
  <c r="Y136" i="1"/>
  <c r="Z136" i="1"/>
  <c r="Y63" i="1"/>
  <c r="Z63" i="1"/>
  <c r="Z102" i="1"/>
  <c r="Y102" i="1"/>
  <c r="Y77" i="1"/>
  <c r="Z77" i="1"/>
  <c r="Y105" i="1"/>
  <c r="Z105" i="1"/>
  <c r="Y69" i="1"/>
  <c r="Z69" i="1"/>
  <c r="Z80" i="1"/>
  <c r="Y80" i="1"/>
  <c r="Z58" i="1"/>
  <c r="Y58" i="1"/>
  <c r="Y21" i="1"/>
  <c r="Z21" i="1"/>
  <c r="Y45" i="1"/>
  <c r="Z45" i="1"/>
  <c r="Z151" i="1"/>
  <c r="Y151" i="1"/>
  <c r="Y85" i="1"/>
  <c r="Z85" i="1"/>
  <c r="Z30" i="1"/>
  <c r="Y30" i="1"/>
  <c r="Z154" i="1"/>
  <c r="Y154" i="1"/>
  <c r="Z103" i="1"/>
  <c r="Y103" i="1"/>
  <c r="Y117" i="1"/>
  <c r="Z117" i="1"/>
  <c r="Y19" i="1"/>
  <c r="Z19" i="1"/>
  <c r="Y25" i="1"/>
  <c r="Z25" i="1"/>
  <c r="Z13" i="1"/>
  <c r="Y13" i="1"/>
  <c r="Y96" i="1"/>
  <c r="Z96" i="1"/>
  <c r="Z83" i="1"/>
  <c r="Y83" i="1"/>
  <c r="Y33" i="1"/>
  <c r="Z33" i="1"/>
  <c r="Y121" i="1"/>
  <c r="Z121" i="1"/>
  <c r="Z39" i="1"/>
  <c r="Y39" i="1"/>
  <c r="Z141" i="1"/>
  <c r="Y141" i="1"/>
  <c r="Y28" i="1"/>
  <c r="Z28" i="1"/>
  <c r="Y132" i="1"/>
  <c r="Z132" i="1"/>
  <c r="Z29" i="1"/>
  <c r="Y29" i="1"/>
  <c r="Z164" i="1"/>
  <c r="Y164" i="1"/>
  <c r="Y32" i="1"/>
  <c r="Z32" i="1"/>
  <c r="Z138" i="1"/>
  <c r="Y138" i="1"/>
  <c r="Z46" i="1"/>
  <c r="Y46" i="1"/>
  <c r="Y99" i="1"/>
  <c r="Z99" i="1"/>
  <c r="Y73" i="1"/>
  <c r="Z73" i="1"/>
  <c r="Z139" i="1"/>
  <c r="Y139" i="1"/>
  <c r="Y84" i="1"/>
  <c r="Z84" i="1"/>
  <c r="Y142" i="1" l="1"/>
  <c r="Z142" i="1"/>
  <c r="Y93" i="1"/>
  <c r="Z93" i="1"/>
  <c r="Z160" i="1"/>
  <c r="Y160" i="1"/>
  <c r="Z11" i="1"/>
  <c r="Y11" i="1"/>
  <c r="Y119" i="1"/>
  <c r="Z119" i="1"/>
  <c r="Z48" i="1"/>
  <c r="Y48" i="1"/>
  <c r="Z94" i="1"/>
  <c r="Y94" i="1"/>
  <c r="Z35" i="1"/>
  <c r="Y35" i="1"/>
  <c r="Z150" i="1"/>
  <c r="Y150" i="1"/>
  <c r="Y91" i="1"/>
  <c r="Z91" i="1"/>
  <c r="Z145" i="1"/>
  <c r="Y145" i="1"/>
  <c r="AF188" i="1" l="1"/>
  <c r="U188" i="1"/>
  <c r="U181" i="1"/>
  <c r="AF181" i="1"/>
  <c r="AF182" i="1"/>
  <c r="U182" i="1"/>
  <c r="U167" i="1"/>
  <c r="AF167" i="1"/>
  <c r="U170" i="1"/>
  <c r="AF170" i="1"/>
  <c r="AF175" i="1"/>
  <c r="U175" i="1"/>
  <c r="AF192" i="1"/>
  <c r="U192" i="1"/>
  <c r="T197" i="1"/>
  <c r="U6" i="1"/>
  <c r="AF6" i="1"/>
  <c r="U183" i="1"/>
  <c r="AF183" i="1"/>
  <c r="U193" i="1"/>
  <c r="AF193" i="1"/>
  <c r="U187" i="1"/>
  <c r="AF187" i="1"/>
  <c r="U184" i="1"/>
  <c r="AF184" i="1"/>
  <c r="AF195" i="1"/>
  <c r="U195" i="1"/>
  <c r="U7" i="1"/>
  <c r="AF7" i="1"/>
  <c r="U171" i="1"/>
  <c r="AF171" i="1"/>
  <c r="U180" i="1"/>
  <c r="AF180" i="1"/>
  <c r="AF179" i="1"/>
  <c r="U179" i="1"/>
  <c r="U166" i="1"/>
  <c r="AF166" i="1"/>
  <c r="U172" i="1"/>
  <c r="AF172" i="1"/>
  <c r="U174" i="1"/>
  <c r="AF174" i="1"/>
  <c r="AF196" i="1"/>
  <c r="U196" i="1"/>
  <c r="U185" i="1"/>
  <c r="AF185" i="1"/>
  <c r="U186" i="1"/>
  <c r="AF186" i="1"/>
  <c r="AF194" i="1"/>
  <c r="U194" i="1"/>
  <c r="AF190" i="1"/>
  <c r="U190" i="1"/>
  <c r="U168" i="1"/>
  <c r="AF168" i="1"/>
  <c r="U177" i="1"/>
  <c r="AF177" i="1"/>
  <c r="AF8" i="1"/>
  <c r="U8" i="1"/>
  <c r="U173" i="1"/>
  <c r="AF173" i="1"/>
  <c r="AF176" i="1"/>
  <c r="U176" i="1"/>
  <c r="U189" i="1"/>
  <c r="AF189" i="1"/>
  <c r="AF178" i="1"/>
  <c r="U178" i="1"/>
  <c r="AF191" i="1"/>
  <c r="U191" i="1"/>
  <c r="U169" i="1"/>
  <c r="AF169" i="1"/>
  <c r="U9" i="1"/>
  <c r="AF9" i="1"/>
  <c r="U197" i="1" l="1"/>
  <c r="AG187" i="1" l="1"/>
  <c r="AG171" i="1"/>
  <c r="AG188" i="1" l="1"/>
  <c r="AC187" i="1"/>
  <c r="V187" i="1"/>
  <c r="W187" i="1"/>
  <c r="Q187" i="1"/>
  <c r="AG175" i="1"/>
  <c r="AG173" i="1"/>
  <c r="AG184" i="1"/>
  <c r="AG181" i="1"/>
  <c r="AG194" i="1"/>
  <c r="AG191" i="1"/>
  <c r="AG177" i="1"/>
  <c r="AG183" i="1"/>
  <c r="AG8" i="1"/>
  <c r="AG174" i="1"/>
  <c r="AG168" i="1"/>
  <c r="AG178" i="1"/>
  <c r="AG196" i="1"/>
  <c r="AG179" i="1"/>
  <c r="AG167" i="1"/>
  <c r="AG190" i="1"/>
  <c r="AG169" i="1"/>
  <c r="AG189" i="1"/>
  <c r="AG186" i="1"/>
  <c r="AG176" i="1"/>
  <c r="V171" i="1"/>
  <c r="AC171" i="1"/>
  <c r="W171" i="1"/>
  <c r="Q171" i="1"/>
  <c r="V8" i="1" l="1"/>
  <c r="W8" i="1"/>
  <c r="AC8" i="1"/>
  <c r="Q8" i="1"/>
  <c r="W168" i="1"/>
  <c r="AC168" i="1"/>
  <c r="Q168" i="1"/>
  <c r="V168" i="1"/>
  <c r="V176" i="1"/>
  <c r="W176" i="1"/>
  <c r="Q176" i="1"/>
  <c r="AC176" i="1"/>
  <c r="AG185" i="1"/>
  <c r="AG170" i="1"/>
  <c r="Q6" i="1"/>
  <c r="V6" i="1"/>
  <c r="W6" i="1"/>
  <c r="AC6" i="1"/>
  <c r="Z171" i="1"/>
  <c r="Y171" i="1"/>
  <c r="Q190" i="1"/>
  <c r="V190" i="1"/>
  <c r="W190" i="1"/>
  <c r="AC190" i="1"/>
  <c r="W175" i="1"/>
  <c r="V175" i="1"/>
  <c r="Q175" i="1"/>
  <c r="AC175" i="1"/>
  <c r="V189" i="1"/>
  <c r="W189" i="1"/>
  <c r="Q189" i="1"/>
  <c r="AC189" i="1"/>
  <c r="V178" i="1"/>
  <c r="AC178" i="1"/>
  <c r="W178" i="1"/>
  <c r="Q178" i="1"/>
  <c r="AG195" i="1"/>
  <c r="AG9" i="1"/>
  <c r="V179" i="1"/>
  <c r="AC179" i="1"/>
  <c r="W179" i="1"/>
  <c r="Q179" i="1"/>
  <c r="AC172" i="1"/>
  <c r="V172" i="1"/>
  <c r="W172" i="1"/>
  <c r="Q172" i="1"/>
  <c r="AG182" i="1"/>
  <c r="AG6" i="1"/>
  <c r="Y187" i="1"/>
  <c r="Z187" i="1"/>
  <c r="AG7" i="1"/>
  <c r="W184" i="1"/>
  <c r="Q184" i="1"/>
  <c r="AC184" i="1"/>
  <c r="V184" i="1"/>
  <c r="W167" i="1"/>
  <c r="V167" i="1"/>
  <c r="AC167" i="1"/>
  <c r="Q167" i="1"/>
  <c r="Q173" i="1"/>
  <c r="W173" i="1"/>
  <c r="V173" i="1"/>
  <c r="AC173" i="1"/>
  <c r="V193" i="1"/>
  <c r="Q193" i="1"/>
  <c r="AC193" i="1"/>
  <c r="W193" i="1"/>
  <c r="AG193" i="1"/>
  <c r="AC183" i="1"/>
  <c r="V183" i="1"/>
  <c r="W183" i="1"/>
  <c r="Q183" i="1"/>
  <c r="Q177" i="1"/>
  <c r="W177" i="1"/>
  <c r="V177" i="1"/>
  <c r="AC177" i="1"/>
  <c r="W196" i="1"/>
  <c r="Q196" i="1"/>
  <c r="AC196" i="1"/>
  <c r="V196" i="1"/>
  <c r="AC194" i="1"/>
  <c r="V194" i="1"/>
  <c r="W194" i="1"/>
  <c r="Q194" i="1"/>
  <c r="AG172" i="1"/>
  <c r="AG192" i="1"/>
  <c r="V191" i="1"/>
  <c r="AC191" i="1"/>
  <c r="W191" i="1"/>
  <c r="Q191" i="1"/>
  <c r="W186" i="1"/>
  <c r="AC186" i="1"/>
  <c r="V186" i="1"/>
  <c r="Q186" i="1"/>
  <c r="W169" i="1"/>
  <c r="AC169" i="1"/>
  <c r="Q169" i="1"/>
  <c r="V169" i="1"/>
  <c r="W174" i="1"/>
  <c r="V174" i="1"/>
  <c r="AC174" i="1"/>
  <c r="Q174" i="1"/>
  <c r="V188" i="1"/>
  <c r="Q188" i="1"/>
  <c r="AC188" i="1"/>
  <c r="W188" i="1"/>
  <c r="AG166" i="1"/>
  <c r="AG180" i="1"/>
  <c r="V181" i="1"/>
  <c r="Q181" i="1"/>
  <c r="AC181" i="1"/>
  <c r="W181" i="1"/>
  <c r="S197" i="1" l="1"/>
  <c r="Y190" i="1"/>
  <c r="Z190" i="1"/>
  <c r="Y8" i="1"/>
  <c r="Z8" i="1"/>
  <c r="V9" i="1"/>
  <c r="W9" i="1"/>
  <c r="AC9" i="1"/>
  <c r="Q9" i="1"/>
  <c r="Z173" i="1"/>
  <c r="Y173" i="1"/>
  <c r="Z168" i="1"/>
  <c r="Y168" i="1"/>
  <c r="AC170" i="1"/>
  <c r="W170" i="1"/>
  <c r="Q170" i="1"/>
  <c r="V170" i="1"/>
  <c r="Y177" i="1"/>
  <c r="Z177" i="1"/>
  <c r="Z189" i="1"/>
  <c r="Y189" i="1"/>
  <c r="Y175" i="1"/>
  <c r="Z175" i="1"/>
  <c r="W166" i="1"/>
  <c r="Q166" i="1"/>
  <c r="V166" i="1"/>
  <c r="AC166" i="1"/>
  <c r="AC195" i="1"/>
  <c r="Q195" i="1"/>
  <c r="W195" i="1"/>
  <c r="V195" i="1"/>
  <c r="Y169" i="1"/>
  <c r="Z169" i="1"/>
  <c r="W185" i="1"/>
  <c r="Q185" i="1"/>
  <c r="AC185" i="1"/>
  <c r="V185" i="1"/>
  <c r="V180" i="1"/>
  <c r="Q180" i="1"/>
  <c r="AC180" i="1"/>
  <c r="W180" i="1"/>
  <c r="W192" i="1"/>
  <c r="V192" i="1"/>
  <c r="AC192" i="1"/>
  <c r="Q192" i="1"/>
  <c r="Y181" i="1"/>
  <c r="Z181" i="1"/>
  <c r="Y188" i="1"/>
  <c r="Z188" i="1"/>
  <c r="Z196" i="1"/>
  <c r="Y196" i="1"/>
  <c r="Y167" i="1"/>
  <c r="Z167" i="1"/>
  <c r="Y172" i="1"/>
  <c r="Z172" i="1"/>
  <c r="Z179" i="1"/>
  <c r="Y179" i="1"/>
  <c r="Z178" i="1"/>
  <c r="Y178" i="1"/>
  <c r="Y176" i="1"/>
  <c r="Z176" i="1"/>
  <c r="Q7" i="1"/>
  <c r="V7" i="1"/>
  <c r="W7" i="1"/>
  <c r="AC7" i="1"/>
  <c r="W182" i="1"/>
  <c r="Q182" i="1"/>
  <c r="V182" i="1"/>
  <c r="AC182" i="1"/>
  <c r="Y174" i="1"/>
  <c r="Z174" i="1"/>
  <c r="Z186" i="1"/>
  <c r="Y186" i="1"/>
  <c r="Y191" i="1"/>
  <c r="Z191" i="1"/>
  <c r="Z194" i="1"/>
  <c r="Y194" i="1"/>
  <c r="Z183" i="1"/>
  <c r="Y183" i="1"/>
  <c r="Z193" i="1"/>
  <c r="Y193" i="1"/>
  <c r="Z184" i="1"/>
  <c r="Y184" i="1"/>
  <c r="P197" i="1"/>
  <c r="Z6" i="1"/>
  <c r="Y6" i="1"/>
  <c r="V197" i="1" l="1"/>
  <c r="Q197" i="1"/>
  <c r="W197" i="1"/>
  <c r="Z9" i="1"/>
  <c r="Y9" i="1"/>
  <c r="Z182" i="1"/>
  <c r="Y182" i="1"/>
  <c r="Z180" i="1"/>
  <c r="Y180" i="1"/>
  <c r="Y185" i="1"/>
  <c r="Z185" i="1"/>
  <c r="Z170" i="1"/>
  <c r="Y170" i="1"/>
  <c r="Z7" i="1"/>
  <c r="Y7" i="1"/>
  <c r="Z192" i="1"/>
  <c r="Y192" i="1"/>
  <c r="Z195" i="1"/>
  <c r="Y195" i="1"/>
  <c r="Z166" i="1"/>
  <c r="Y166" i="1"/>
  <c r="Z197" i="1" l="1"/>
  <c r="Y197" i="1"/>
</calcChain>
</file>

<file path=xl/sharedStrings.xml><?xml version="1.0" encoding="utf-8"?>
<sst xmlns="http://schemas.openxmlformats.org/spreadsheetml/2006/main" count="548" uniqueCount="360">
  <si>
    <t>Phase</t>
  </si>
  <si>
    <t>DfE</t>
  </si>
  <si>
    <t>SAP</t>
  </si>
  <si>
    <t>School</t>
  </si>
  <si>
    <t>MFG</t>
  </si>
  <si>
    <t>No. of EHCPs (Sept)</t>
  </si>
  <si>
    <t>Value of EHCP Top-Up (Sept)</t>
  </si>
  <si>
    <t>All Through</t>
  </si>
  <si>
    <t>Appleton Academy</t>
  </si>
  <si>
    <t>Bradford Academy</t>
  </si>
  <si>
    <t>Bradford Girls Grammar (Free School)</t>
  </si>
  <si>
    <t>Dixons Allerton Academy</t>
  </si>
  <si>
    <t>Primary</t>
  </si>
  <si>
    <t>RBHX</t>
  </si>
  <si>
    <t>Addingham Primary School</t>
  </si>
  <si>
    <t>RBGL</t>
  </si>
  <si>
    <t>All Saints' CE Primary School (Bradford)</t>
  </si>
  <si>
    <t>RBFB</t>
  </si>
  <si>
    <t>All Saints' CE Primary School (Ilkley)</t>
  </si>
  <si>
    <t>RBIC</t>
  </si>
  <si>
    <t>Ashlands Primary School</t>
  </si>
  <si>
    <t>Atlas School</t>
  </si>
  <si>
    <t>RBEO</t>
  </si>
  <si>
    <t>Baildon CE Primary School</t>
  </si>
  <si>
    <t>RBKO</t>
  </si>
  <si>
    <t>Bankfoot Primary School</t>
  </si>
  <si>
    <t>Barkerend Primary Leadership Academy</t>
  </si>
  <si>
    <t>Beckfoot Allerton Primary Academy</t>
  </si>
  <si>
    <t>Beckfoot Heaton Primary Academy</t>
  </si>
  <si>
    <t>Beckfoot Priestthorpe Primary School</t>
  </si>
  <si>
    <t>RBGR</t>
  </si>
  <si>
    <t>Ben Rhydding Primary School</t>
  </si>
  <si>
    <t>RBFX</t>
  </si>
  <si>
    <t>Blakehill Primary School</t>
  </si>
  <si>
    <t>RBKU</t>
  </si>
  <si>
    <t>Bowling Park Primary School</t>
  </si>
  <si>
    <t>RBHR</t>
  </si>
  <si>
    <t>Brackenhill Primary School</t>
  </si>
  <si>
    <t>RBIF</t>
  </si>
  <si>
    <t>Burley &amp; Woodhead CE Primary School</t>
  </si>
  <si>
    <t>RBFP</t>
  </si>
  <si>
    <t>Burley Oaks Primary School</t>
  </si>
  <si>
    <t>Byron Primary Academy</t>
  </si>
  <si>
    <t>RBHL</t>
  </si>
  <si>
    <t>Carrwood Primary School</t>
  </si>
  <si>
    <t>RBJG</t>
  </si>
  <si>
    <t>Cavendish Primary School</t>
  </si>
  <si>
    <t>Christ Church Primary Academy</t>
  </si>
  <si>
    <t>Clayton St John's CE Primary Academy</t>
  </si>
  <si>
    <t>RBGA</t>
  </si>
  <si>
    <t>Clayton Village Primary School</t>
  </si>
  <si>
    <t>RBGN</t>
  </si>
  <si>
    <t>Cottingley Village Primary School</t>
  </si>
  <si>
    <t>RBHM</t>
  </si>
  <si>
    <t>Crossflatts Primary School</t>
  </si>
  <si>
    <t>RBDO</t>
  </si>
  <si>
    <t>Crossley Hall Primary School</t>
  </si>
  <si>
    <t>RBEA</t>
  </si>
  <si>
    <t>Dixons Manningham Primary Academy</t>
  </si>
  <si>
    <t>Dixons Marchbank Academy</t>
  </si>
  <si>
    <t>Dixons Music Primary</t>
  </si>
  <si>
    <t>East Morton CE Primary Academy</t>
  </si>
  <si>
    <t>RBHB</t>
  </si>
  <si>
    <t>Eastburn Junior and Infant School</t>
  </si>
  <si>
    <t>RBDF</t>
  </si>
  <si>
    <t>RBJY</t>
  </si>
  <si>
    <t>Eldwick Primary School</t>
  </si>
  <si>
    <t>RBGB</t>
  </si>
  <si>
    <t>Fagley Primary School</t>
  </si>
  <si>
    <t>RBFN</t>
  </si>
  <si>
    <t>Farfield Primary</t>
  </si>
  <si>
    <t>Farnham Primary Academy</t>
  </si>
  <si>
    <t>RBCU</t>
  </si>
  <si>
    <t>Feversham Primary Academy</t>
  </si>
  <si>
    <t>RBFY</t>
  </si>
  <si>
    <t>Foxhill Primary School</t>
  </si>
  <si>
    <t>RBCY</t>
  </si>
  <si>
    <t>Frizinghall Primary School</t>
  </si>
  <si>
    <t>RBKF</t>
  </si>
  <si>
    <t>Girlington Primary School</t>
  </si>
  <si>
    <t>RBKC</t>
  </si>
  <si>
    <t>Glenaire Primary School</t>
  </si>
  <si>
    <t>RBKG</t>
  </si>
  <si>
    <t>Greengates Primary School</t>
  </si>
  <si>
    <t>RBEQ</t>
  </si>
  <si>
    <t>Grove House Primary School</t>
  </si>
  <si>
    <t>Harden Primary Academy</t>
  </si>
  <si>
    <t>Haworth Primary Academy</t>
  </si>
  <si>
    <t>RBHG</t>
  </si>
  <si>
    <t>Heaton St Barnabas' CE Primary School</t>
  </si>
  <si>
    <t>RBHJ</t>
  </si>
  <si>
    <t>High Crags Primary Leadership Academy</t>
  </si>
  <si>
    <t>RBFU</t>
  </si>
  <si>
    <t>Hill Top CE Primary School</t>
  </si>
  <si>
    <t>Hollingwood Primary Academy</t>
  </si>
  <si>
    <t>Holybrook Primary Academy</t>
  </si>
  <si>
    <t>RBDE</t>
  </si>
  <si>
    <t>RDQZ</t>
  </si>
  <si>
    <t>Home Farm Primary School</t>
  </si>
  <si>
    <t>RBGF</t>
  </si>
  <si>
    <t>Hoyle Court Primary School</t>
  </si>
  <si>
    <t>RBDY</t>
  </si>
  <si>
    <t>Idle CE Primary School</t>
  </si>
  <si>
    <t>RBGX</t>
  </si>
  <si>
    <t>Ingrow Primary School</t>
  </si>
  <si>
    <t>Iqra Primary Academy</t>
  </si>
  <si>
    <t>RBDI</t>
  </si>
  <si>
    <t>Keelham Primary School</t>
  </si>
  <si>
    <t>RBDB</t>
  </si>
  <si>
    <t>Keighley St Andrew's CE Primary School</t>
  </si>
  <si>
    <t>RBHF</t>
  </si>
  <si>
    <t>Killinghall Primary School</t>
  </si>
  <si>
    <t>RBEE</t>
  </si>
  <si>
    <t>Knowleswood Primary School</t>
  </si>
  <si>
    <t>Lapage Primary School and Nursery</t>
  </si>
  <si>
    <t>Laycock Primary Academy</t>
  </si>
  <si>
    <t>Lees Primary Academy</t>
  </si>
  <si>
    <t>RBHZ</t>
  </si>
  <si>
    <t>Ley Top Primary School</t>
  </si>
  <si>
    <t>RBET</t>
  </si>
  <si>
    <t>Lidget Green Primary School</t>
  </si>
  <si>
    <t>Lilycroft Primary School</t>
  </si>
  <si>
    <t>RBJE</t>
  </si>
  <si>
    <t>Lister Primary School</t>
  </si>
  <si>
    <t>RBIZ</t>
  </si>
  <si>
    <t>Long Lee Primary School</t>
  </si>
  <si>
    <t>RBKE</t>
  </si>
  <si>
    <t>Low Ash Primary School</t>
  </si>
  <si>
    <t>RBKJ</t>
  </si>
  <si>
    <t>Low Moor CE Primary School</t>
  </si>
  <si>
    <t>RBEB</t>
  </si>
  <si>
    <t>Lower Fields Primary School</t>
  </si>
  <si>
    <t>Margaret McMillan Primary School</t>
  </si>
  <si>
    <t>RBHN</t>
  </si>
  <si>
    <t>Marshfield Primary School</t>
  </si>
  <si>
    <t>RBDX</t>
  </si>
  <si>
    <t>Menston Primary School</t>
  </si>
  <si>
    <t>Merlin Top Primary Academy</t>
  </si>
  <si>
    <t>RBGE</t>
  </si>
  <si>
    <t>Miriam Lord Community Primary School</t>
  </si>
  <si>
    <t>RBDK</t>
  </si>
  <si>
    <t>Myrtle Park Primary School</t>
  </si>
  <si>
    <t>RBJS</t>
  </si>
  <si>
    <t>RBES</t>
  </si>
  <si>
    <t>Newby Primary School</t>
  </si>
  <si>
    <t>RBEC</t>
  </si>
  <si>
    <t>Newhall Park Primary School</t>
  </si>
  <si>
    <t>Oakworth Primary Academy</t>
  </si>
  <si>
    <t>RBJH</t>
  </si>
  <si>
    <t>Oldfield Primary School</t>
  </si>
  <si>
    <t>RBFR</t>
  </si>
  <si>
    <t>Our Lady &amp; St Brendan's Catholic Primary School</t>
  </si>
  <si>
    <t>Our Lady of Victories Catholic Primary Academy</t>
  </si>
  <si>
    <t>Oxenhope CE Primary Academy</t>
  </si>
  <si>
    <t>RBIX</t>
  </si>
  <si>
    <t>Parkwood Primary School</t>
  </si>
  <si>
    <t>RBGW</t>
  </si>
  <si>
    <t>Peel Park Primary School</t>
  </si>
  <si>
    <t>RBFH</t>
  </si>
  <si>
    <t>Poplars Farm Primary School</t>
  </si>
  <si>
    <t>RBFG</t>
  </si>
  <si>
    <t>Rainbow Primary Free School</t>
  </si>
  <si>
    <t>Reevy Hill Primary School</t>
  </si>
  <si>
    <t>RBCW</t>
  </si>
  <si>
    <t>Riddlesden St Mary's CE Primary</t>
  </si>
  <si>
    <t>RBEP</t>
  </si>
  <si>
    <t>Russell Hall Primary School</t>
  </si>
  <si>
    <t>Ryecroft Primary Academy</t>
  </si>
  <si>
    <t>RBEM</t>
  </si>
  <si>
    <t>Saltaire Primary School</t>
  </si>
  <si>
    <t>RBFE</t>
  </si>
  <si>
    <t>Sandal Primary School and Nursery</t>
  </si>
  <si>
    <t>RBGG</t>
  </si>
  <si>
    <t>Sandy Lane Primary School</t>
  </si>
  <si>
    <t>Shibden Head Primary Academy</t>
  </si>
  <si>
    <t>RBFJ</t>
  </si>
  <si>
    <t>Shirley Manor Primary Academy</t>
  </si>
  <si>
    <t>RBKI</t>
  </si>
  <si>
    <t>Silsden Primary School</t>
  </si>
  <si>
    <t>Southmere Primary Academy</t>
  </si>
  <si>
    <t>St Anne's Catholic Primary Academy</t>
  </si>
  <si>
    <t>RBGI</t>
  </si>
  <si>
    <t>St Anthony's Catholic Primary School (Clayton)</t>
  </si>
  <si>
    <t>RBFZ</t>
  </si>
  <si>
    <t>St Anthony's Catholic Primary School (Shipley)</t>
  </si>
  <si>
    <t>RBKD</t>
  </si>
  <si>
    <t>St Clare's Catholic Primary School</t>
  </si>
  <si>
    <t>RBFF</t>
  </si>
  <si>
    <t>St Columba's Catholic Primary School</t>
  </si>
  <si>
    <t>RBGO</t>
  </si>
  <si>
    <t>St Cuthbert &amp; the First Martyrs' Catholic Primary</t>
  </si>
  <si>
    <t>RBEY</t>
  </si>
  <si>
    <t>St Francis' Catholic Primary School</t>
  </si>
  <si>
    <t>St John The Evangelist Catholic Primary</t>
  </si>
  <si>
    <t>St John's CE Primary School</t>
  </si>
  <si>
    <t>RBJF</t>
  </si>
  <si>
    <t>St Joseph's Catholic Primary School (Bingley)</t>
  </si>
  <si>
    <t>RBGS</t>
  </si>
  <si>
    <t>St Joseph's Catholic Primary School (Bradford)</t>
  </si>
  <si>
    <t>St Joseph's Catholic Primary, Keighley</t>
  </si>
  <si>
    <t>RBIR</t>
  </si>
  <si>
    <t>St Luke's CE Primary School</t>
  </si>
  <si>
    <t>RBIL</t>
  </si>
  <si>
    <t xml:space="preserve">St Mary's and St Peter's Catholic </t>
  </si>
  <si>
    <t>RBFS</t>
  </si>
  <si>
    <t>St Matthew's Catholic Primary School</t>
  </si>
  <si>
    <t>RBJL</t>
  </si>
  <si>
    <t>St Matthew's CE Primary School</t>
  </si>
  <si>
    <t>St Oswald's CE Primary Academy</t>
  </si>
  <si>
    <t>RBGP</t>
  </si>
  <si>
    <t>St Paul's CE Primary School</t>
  </si>
  <si>
    <t>St Philip's CE Primary Academy</t>
  </si>
  <si>
    <t>RBIS</t>
  </si>
  <si>
    <t>St Stephen's CE Primary School</t>
  </si>
  <si>
    <t>St Walburga's Catholic Primary School</t>
  </si>
  <si>
    <t>RBGH</t>
  </si>
  <si>
    <t>St William's Catholic Primary School</t>
  </si>
  <si>
    <t>St Winefride's Catholic Primary</t>
  </si>
  <si>
    <t>RBDV</t>
  </si>
  <si>
    <t>Stanbury Village School</t>
  </si>
  <si>
    <t>RBGT</t>
  </si>
  <si>
    <t>Steeton Primary School</t>
  </si>
  <si>
    <t>RBIA</t>
  </si>
  <si>
    <t>Stocks Lane Primary School</t>
  </si>
  <si>
    <t>RBCV</t>
  </si>
  <si>
    <t>Swain House Primary School</t>
  </si>
  <si>
    <t>RBJA</t>
  </si>
  <si>
    <t>Thackley Primary School</t>
  </si>
  <si>
    <t>The Sacred Heart Catholic Primary Academy</t>
  </si>
  <si>
    <t>Thornbury Primary Leadership Academy</t>
  </si>
  <si>
    <t>Thornton Primary School</t>
  </si>
  <si>
    <t>RBEV</t>
  </si>
  <si>
    <t>Thorpe Primary School</t>
  </si>
  <si>
    <t>RBHC</t>
  </si>
  <si>
    <t>Trinity All Saints CE Primary School</t>
  </si>
  <si>
    <t>Victoria Primary School</t>
  </si>
  <si>
    <t>RBII</t>
  </si>
  <si>
    <t>Wellington Primary School</t>
  </si>
  <si>
    <t>Westbourne Primary School</t>
  </si>
  <si>
    <t>Westminster CE Primary Academy</t>
  </si>
  <si>
    <t>Whetley Primary Academy</t>
  </si>
  <si>
    <t>RBGJ</t>
  </si>
  <si>
    <t>Wibsey Primary School</t>
  </si>
  <si>
    <t>Wilsden Primary School</t>
  </si>
  <si>
    <t>Woodlands Primary Academy</t>
  </si>
  <si>
    <t>Woodside Academy</t>
  </si>
  <si>
    <t>RBJJ</t>
  </si>
  <si>
    <t>Worthinghead Primary School</t>
  </si>
  <si>
    <t>RBGM</t>
  </si>
  <si>
    <t>Secondary</t>
  </si>
  <si>
    <t>Beckfoot Academy</t>
  </si>
  <si>
    <t>Beckfoot Oakbank Academy</t>
  </si>
  <si>
    <t>Beckfoot Thornton Academy</t>
  </si>
  <si>
    <t>Beckfoot Upper Heaton Academy</t>
  </si>
  <si>
    <t>Belle Vue Girls' Academy</t>
  </si>
  <si>
    <t>RBEG</t>
  </si>
  <si>
    <t>Bingley Grammar School</t>
  </si>
  <si>
    <t>Bradford Forster Academy</t>
  </si>
  <si>
    <t>Bronte Girls' Academy</t>
  </si>
  <si>
    <t>RBEW</t>
  </si>
  <si>
    <t>Carlton Bolling College</t>
  </si>
  <si>
    <t>Dixons City Academy</t>
  </si>
  <si>
    <t>Dixons Cottingley Academy</t>
  </si>
  <si>
    <t>Dixons Kings Academy</t>
  </si>
  <si>
    <t>Dixons McMillan Academy</t>
  </si>
  <si>
    <t>Dixons Trinity Academy</t>
  </si>
  <si>
    <t>Eden Boys Leadership Academy</t>
  </si>
  <si>
    <t>Feversham College</t>
  </si>
  <si>
    <t>RBJZ</t>
  </si>
  <si>
    <t>Hanson School</t>
  </si>
  <si>
    <t>Ilkley Grammar School</t>
  </si>
  <si>
    <t>Immanuel College Academy</t>
  </si>
  <si>
    <t>Laisterdyke Leadership Academy</t>
  </si>
  <si>
    <t>Oasis Academy Lister Park</t>
  </si>
  <si>
    <t>One In A Million (Free School)</t>
  </si>
  <si>
    <t>RBCQ</t>
  </si>
  <si>
    <t>Parkside School</t>
  </si>
  <si>
    <t>Queensbury Academy</t>
  </si>
  <si>
    <t>RGYC</t>
  </si>
  <si>
    <t>St Bede's &amp; St Joseph's Catholic College</t>
  </si>
  <si>
    <t>RBDG</t>
  </si>
  <si>
    <t>The Holy Family Catholic School</t>
  </si>
  <si>
    <t>RBKB</t>
  </si>
  <si>
    <t>Titus Salt School</t>
  </si>
  <si>
    <t>Tong Leadership Academy</t>
  </si>
  <si>
    <t>University Academy Keighley</t>
  </si>
  <si>
    <t>Total</t>
  </si>
  <si>
    <t>Attain</t>
  </si>
  <si>
    <t>MFL</t>
  </si>
  <si>
    <t>Funded Pupil No.s</t>
  </si>
  <si>
    <t>ceiling</t>
  </si>
  <si>
    <t>bsf encroachment on MFG (could apply to disapply)</t>
  </si>
  <si>
    <t>coming onto MFL for 1st time (split site removal)</t>
  </si>
  <si>
    <t>Key to Columns</t>
  </si>
  <si>
    <t>Column Reference (see key below)</t>
  </si>
  <si>
    <t>Diff in Pupil Numbers</t>
  </si>
  <si>
    <t>Total Funding Per Pupil</t>
  </si>
  <si>
    <t>Illustrative Total Funding Per Pupil</t>
  </si>
  <si>
    <t>Please also see section 4 in the main consultation document for further explanation of this modelling</t>
  </si>
  <si>
    <t>APPENDIX 1a</t>
  </si>
  <si>
    <t>Primary &amp; Secondary Formula Funding Consultation October 2020 - Illustrative Modelling Financial Overview</t>
  </si>
  <si>
    <t>2021/22 Financial Year (Illustrative Model)</t>
  </si>
  <si>
    <t>MFL Allocation (£3,750 prim; £5,000 sec)</t>
  </si>
  <si>
    <t>IDACI</t>
  </si>
  <si>
    <t>Estimated Funded Pupil No.s Oct 2020</t>
  </si>
  <si>
    <t>2020/21 Financial Year (Actual)</t>
  </si>
  <si>
    <t>MFG (at + 2.00%)</t>
  </si>
  <si>
    <t>MFG Allocation (at + 2.34%)</t>
  </si>
  <si>
    <t>Diff in IDACI Allocation</t>
  </si>
  <si>
    <t>Total £ Diff vs. 20/21</t>
  </si>
  <si>
    <t>Total % Diff vs. 20/21</t>
  </si>
  <si>
    <t>£APP diff vs. 20/21</t>
  </si>
  <si>
    <t>% Diff £APP vs. 20/21</t>
  </si>
  <si>
    <t>% Diff £APP vs. 20/21 using same pupil no.s</t>
  </si>
  <si>
    <t>Separate TPG and TPENG Allocations 2020/21</t>
  </si>
  <si>
    <t>Formula Funding (ex. Rates, Split Sites &amp; PFI)</t>
  </si>
  <si>
    <t>Total of Formula, TPG and TPENG Funding 2020/21</t>
  </si>
  <si>
    <t>Illustrative Total Formula Funding (ex. Rates, Split Sites &amp; PFI)</t>
  </si>
  <si>
    <t>MFL (£4,180 prim; £5,415 sec)</t>
  </si>
  <si>
    <t>The number of reception to year 11 pupils funded in 2020/21 taken from the October 2019 Census with adjustments made for newly establishing schools.</t>
  </si>
  <si>
    <t>The total of formula funding and Teacher Pay and Pensions Grants allocated in 2020/21 (the sum of columns 2 and 3).</t>
  </si>
  <si>
    <t>The school's 2020/21 total funding per pupil (column 4 divided by column 1).</t>
  </si>
  <si>
    <t>The Teacher Pay and Teacher Pensions Grants allocated in 2020/21. These Grants were allocated separately from formula funding in 2020/21 but are transferred into formula funding in 2021/22.</t>
  </si>
  <si>
    <t>The Minimum Funding Guarantee (MFG) protection within the school's 2020/21 formula funding allocation shown in column 2. The MFG was set at + 2.34%. A zero in this column = the school was funded at or above the level of the MFG and did not require protection.</t>
  </si>
  <si>
    <t>The number of reception to year 11 pupils estimated to be recorded in the October 2020 Census with adjustments made for newly establishing schools.</t>
  </si>
  <si>
    <t>The school's illustrative 2021/22 total funding per pupil (column 10 divided by column 9).</t>
  </si>
  <si>
    <t>The Local Authority's illustrative 2021/22 financial year formula funding allocation, including the transferred Teacher Pay and Pensions Grants, but excluding business rates, split sites and PFI funding. This total also does not include high needs, early years, post 16 funding, Growth Fund or any other grants. It is calculated on the pupil numbers shown in column 9, incorporating all proposed changes set out for consultation, but prior to the re-calculation of allocations using final October 2020 Census data. These illustrative allocations still use October 2019 data - although IDACI has been updated for new data and bandings, this data is still to be updated for October 2020 Census pupils.</t>
  </si>
  <si>
    <t>The Minimum Funding Guarantee (MFG) protection within the school's 2021/22 illustrative allocation shown in column 10, based on an MFG of + 2.00%. A zero in this column = the school is funded at or above the level of the MFG and does not require protection.</t>
  </si>
  <si>
    <t>The difference in IDACI allocation resulting from the update of data and bandings, but also incorporating changes in pupil numbers (column 14 minus column 8).</t>
  </si>
  <si>
    <t>The difference between 2021/22 illustrative and 2020/21 actual allocations (column 10 minus column 4) i.e. the impact of proposed formula funding changes incorporating changes in pupil numbers but before the impact of any change in data to be recorded in the October 2020 Census.</t>
  </si>
  <si>
    <t>The column 16 difference shown in % terms (column 10 divided into column 4).</t>
  </si>
  <si>
    <t>The difference in pupil numbers (column 9 minus column 1).</t>
  </si>
  <si>
    <t>The change in per pupil funding (column 11 minus column 5).</t>
  </si>
  <si>
    <t>The % change in per pupil funding (column 11 divided into column 5).</t>
  </si>
  <si>
    <t>The % change in per pupil funding when the October 2019 2020/21 based pupil numbers in column 1, rather than the October 2020 estimates in column 9, are used to estimate 2021/22 allocations. This shows the £app funding difference delivered by the proposals without the distortion of pupil numbers growth or reduction.</t>
  </si>
  <si>
    <t>The Local Authority's calculated 2020/21 financial year formula funding allocation excluding business rates, split sites and PFI funding. This total also does not include high needs, early years, post 16 funding, Growth Fund or any other grants.</t>
  </si>
  <si>
    <t>The top up to bring a school's 2020/21 formula funding per pupil up to the mandatory minimums of £3,750 (primary) and £5,000 (secondary). This funding is included in column 2. A zero in the column = no top up was required.</t>
  </si>
  <si>
    <t>The school's allocation under the IDACI factor in 2020/21. This is included within column 2. IDACI is pulled out separately so schools can see the impact of the data and banding changes in 2021/22.</t>
  </si>
  <si>
    <t>The top up to bring a school's 2021/22 illustrative formula funding per pupil up to the new mandatory minimums of £4,180 (primary) and £5,415 (secondary). This funding is included in column 10. A zero in this column = no top up is required.</t>
  </si>
  <si>
    <t>Copthorne Primary Academy</t>
  </si>
  <si>
    <t>Cullingworth Village Primary Academy</t>
  </si>
  <si>
    <t>Denholme Primary Academy</t>
  </si>
  <si>
    <t>Eastwood Primary Academy</t>
  </si>
  <si>
    <t>Fearnville Primary Academy</t>
  </si>
  <si>
    <t>Green Lane Primary School</t>
  </si>
  <si>
    <t>Holycroft Primary Academy</t>
  </si>
  <si>
    <t>Horton Grange Primary Academy</t>
  </si>
  <si>
    <t>Horton Park Primary Academy</t>
  </si>
  <si>
    <t>Beckfoot Nessfield Primary Academy</t>
  </si>
  <si>
    <t>The Co-op Academy Parkland</t>
  </si>
  <si>
    <t>The Co-op Academy Princeville</t>
  </si>
  <si>
    <t>Shipley CE Primary Academy</t>
  </si>
  <si>
    <t>St James Primary Academy</t>
  </si>
  <si>
    <t>Worth Valley Primary Academy</t>
  </si>
  <si>
    <t>Wycliffe CE Primary Academy</t>
  </si>
  <si>
    <t>Buttershaw Business &amp; Enterprise College Academy</t>
  </si>
  <si>
    <t>Co-op Academy Grange</t>
  </si>
  <si>
    <t>IDACI (with updated 2019 data &amp; bands)</t>
  </si>
  <si>
    <t>The school's illustrative allocation using the amended IDACI 2019 data and bandings. This is included within column 10. IDACI is pulled out separately so that schools can see the impact of the data and banding changes in 2021/22.</t>
  </si>
  <si>
    <t>school / academy is on the MFG in 2021/22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</si>
</sst>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sz val="11"/>
      <color theme="1"/>
      <name val="Calibri"/>
      <family val="2"/>
      <scheme val="minor"/>
    </font>
    <font>
      <b/>
      <sz val="11"/>
      <color rgb="FFFF0000"/>
      <name val="Calibri"/>
      <family val="2"/>
      <scheme val="minor"/>
    </font>
    <font>
      <b/>
      <u/>
      <sz val="11"/>
      <color theme="4" tint="-0.249977111117893"/>
      <name val="Calibri"/>
      <family val="2"/>
      <scheme val="minor"/>
    </font>
    <font>
      <b/>
      <sz val="11"/>
      <color theme="4" tint="-0.249977111117893"/>
      <name val="Calibri"/>
      <family val="2"/>
      <scheme val="minor"/>
    </font>
    <font>
      <i/>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4" fillId="0" borderId="0" applyFont="0" applyFill="0" applyBorder="0" applyAlignment="0" applyProtection="0"/>
  </cellStyleXfs>
  <cellXfs count="71">
    <xf numFmtId="0" fontId="0" fillId="0" borderId="0" xfId="0"/>
    <xf numFmtId="0" fontId="2" fillId="0" borderId="0" xfId="0" applyFont="1"/>
    <xf numFmtId="0" fontId="0" fillId="0" borderId="0" xfId="0" applyAlignment="1">
      <alignment horizontal="center"/>
    </xf>
    <xf numFmtId="2" fontId="2" fillId="0" borderId="0" xfId="0" applyNumberFormat="1" applyFont="1" applyAlignment="1">
      <alignment wrapText="1"/>
    </xf>
    <xf numFmtId="1" fontId="0" fillId="0" borderId="0" xfId="0" applyNumberFormat="1" applyAlignment="1">
      <alignment horizontal="right"/>
    </xf>
    <xf numFmtId="1" fontId="2" fillId="0" borderId="0" xfId="0" applyNumberFormat="1" applyFont="1" applyAlignment="1">
      <alignment horizontal="right" wrapText="1"/>
    </xf>
    <xf numFmtId="0" fontId="0" fillId="0" borderId="1" xfId="0" applyBorder="1" applyAlignment="1">
      <alignment horizontal="center"/>
    </xf>
    <xf numFmtId="0" fontId="3" fillId="0" borderId="0" xfId="0" applyFont="1"/>
    <xf numFmtId="0" fontId="3" fillId="0" borderId="0" xfId="0" applyFont="1" applyAlignment="1">
      <alignment horizontal="center"/>
    </xf>
    <xf numFmtId="1" fontId="3" fillId="0" borderId="0" xfId="0" applyNumberFormat="1" applyFont="1" applyAlignment="1">
      <alignment horizontal="right"/>
    </xf>
    <xf numFmtId="1" fontId="2" fillId="0" borderId="8" xfId="0" applyNumberFormat="1" applyFont="1" applyBorder="1" applyAlignment="1">
      <alignment horizontal="right" wrapText="1"/>
    </xf>
    <xf numFmtId="1" fontId="3" fillId="0" borderId="2" xfId="0" applyNumberFormat="1" applyFont="1" applyBorder="1" applyAlignment="1">
      <alignment horizontal="center"/>
    </xf>
    <xf numFmtId="1" fontId="2" fillId="0" borderId="9" xfId="0" applyNumberFormat="1" applyFont="1" applyBorder="1" applyAlignment="1">
      <alignment horizontal="right" wrapText="1"/>
    </xf>
    <xf numFmtId="3" fontId="0" fillId="0" borderId="4" xfId="0" applyNumberFormat="1" applyBorder="1" applyAlignment="1">
      <alignment horizontal="right"/>
    </xf>
    <xf numFmtId="3" fontId="0" fillId="0" borderId="1" xfId="0" applyNumberFormat="1" applyBorder="1" applyAlignment="1">
      <alignment horizontal="right"/>
    </xf>
    <xf numFmtId="3" fontId="0" fillId="0" borderId="5" xfId="0" applyNumberFormat="1" applyBorder="1" applyAlignment="1">
      <alignment horizontal="right"/>
    </xf>
    <xf numFmtId="3" fontId="0" fillId="0" borderId="6" xfId="0" applyNumberFormat="1" applyBorder="1" applyAlignment="1">
      <alignment horizontal="right"/>
    </xf>
    <xf numFmtId="3" fontId="0" fillId="0" borderId="7" xfId="0" applyNumberFormat="1" applyBorder="1" applyAlignment="1">
      <alignment horizontal="right"/>
    </xf>
    <xf numFmtId="1" fontId="2" fillId="4" borderId="9" xfId="0" applyNumberFormat="1" applyFont="1" applyFill="1" applyBorder="1" applyAlignment="1">
      <alignment horizontal="right" wrapText="1"/>
    </xf>
    <xf numFmtId="3" fontId="1" fillId="0" borderId="0" xfId="0" applyNumberFormat="1" applyFont="1" applyAlignment="1">
      <alignment horizontal="right"/>
    </xf>
    <xf numFmtId="1" fontId="2" fillId="4" borderId="10" xfId="0" applyNumberFormat="1" applyFont="1" applyFill="1" applyBorder="1" applyAlignment="1">
      <alignment horizontal="right" wrapText="1"/>
    </xf>
    <xf numFmtId="1" fontId="2" fillId="0" borderId="9" xfId="0" applyNumberFormat="1" applyFont="1" applyFill="1" applyBorder="1" applyAlignment="1">
      <alignment horizontal="right" wrapText="1"/>
    </xf>
    <xf numFmtId="1" fontId="2" fillId="3" borderId="9" xfId="0" applyNumberFormat="1" applyFont="1" applyFill="1" applyBorder="1" applyAlignment="1">
      <alignment horizontal="right" wrapText="1"/>
    </xf>
    <xf numFmtId="1" fontId="2" fillId="3" borderId="14" xfId="0" applyNumberFormat="1" applyFont="1" applyFill="1" applyBorder="1" applyAlignment="1">
      <alignment horizontal="right" wrapText="1"/>
    </xf>
    <xf numFmtId="3" fontId="2" fillId="3" borderId="1" xfId="0" applyNumberFormat="1" applyFont="1" applyFill="1" applyBorder="1" applyAlignment="1">
      <alignment horizontal="right"/>
    </xf>
    <xf numFmtId="1" fontId="5" fillId="0" borderId="0" xfId="0" applyNumberFormat="1" applyFont="1" applyAlignment="1">
      <alignment horizontal="right"/>
    </xf>
    <xf numFmtId="0" fontId="3" fillId="0" borderId="2" xfId="0" applyFont="1" applyBorder="1"/>
    <xf numFmtId="0" fontId="6" fillId="0" borderId="0" xfId="0" applyFont="1"/>
    <xf numFmtId="0" fontId="7" fillId="0" borderId="0" xfId="0" applyFont="1" applyAlignment="1">
      <alignment horizontal="left"/>
    </xf>
    <xf numFmtId="0" fontId="7" fillId="2" borderId="1" xfId="0" applyFont="1" applyFill="1" applyBorder="1" applyAlignment="1">
      <alignment horizontal="center"/>
    </xf>
    <xf numFmtId="0" fontId="7" fillId="3" borderId="1" xfId="0" applyFont="1" applyFill="1" applyBorder="1" applyAlignment="1">
      <alignment horizontal="center"/>
    </xf>
    <xf numFmtId="0" fontId="7" fillId="0" borderId="3" xfId="0" applyFont="1" applyBorder="1" applyAlignment="1">
      <alignment horizontal="left"/>
    </xf>
    <xf numFmtId="0" fontId="7" fillId="0" borderId="15" xfId="0" applyFont="1" applyBorder="1" applyAlignment="1">
      <alignment horizontal="left"/>
    </xf>
    <xf numFmtId="0" fontId="7" fillId="0" borderId="16" xfId="0" applyFont="1" applyBorder="1" applyAlignment="1">
      <alignment horizontal="left"/>
    </xf>
    <xf numFmtId="3" fontId="2" fillId="3" borderId="3" xfId="0" applyNumberFormat="1" applyFont="1" applyFill="1" applyBorder="1" applyAlignment="1">
      <alignment horizontal="right"/>
    </xf>
    <xf numFmtId="3" fontId="2" fillId="0" borderId="17" xfId="0" applyNumberFormat="1" applyFont="1" applyBorder="1" applyAlignment="1">
      <alignment horizontal="right"/>
    </xf>
    <xf numFmtId="2" fontId="2" fillId="4" borderId="3" xfId="0" applyNumberFormat="1" applyFont="1" applyFill="1" applyBorder="1" applyAlignment="1">
      <alignment horizontal="center" wrapText="1"/>
    </xf>
    <xf numFmtId="0" fontId="0" fillId="0" borderId="3" xfId="0" applyBorder="1" applyAlignment="1">
      <alignment horizontal="center"/>
    </xf>
    <xf numFmtId="2" fontId="2" fillId="0" borderId="18" xfId="0" applyNumberFormat="1" applyFont="1" applyBorder="1" applyAlignment="1">
      <alignment wrapText="1"/>
    </xf>
    <xf numFmtId="2" fontId="2" fillId="0" borderId="16" xfId="0" applyNumberFormat="1" applyFont="1" applyBorder="1" applyAlignment="1">
      <alignment horizontal="center" wrapText="1"/>
    </xf>
    <xf numFmtId="0" fontId="0" fillId="0" borderId="16" xfId="0" applyBorder="1" applyAlignment="1">
      <alignment horizontal="center"/>
    </xf>
    <xf numFmtId="2" fontId="2" fillId="0" borderId="20" xfId="0" applyNumberFormat="1" applyFont="1" applyBorder="1" applyAlignment="1">
      <alignment wrapText="1"/>
    </xf>
    <xf numFmtId="0" fontId="0" fillId="0" borderId="21" xfId="0" applyBorder="1"/>
    <xf numFmtId="0" fontId="0" fillId="0" borderId="22" xfId="0" applyBorder="1"/>
    <xf numFmtId="3" fontId="2" fillId="3" borderId="2" xfId="0" applyNumberFormat="1" applyFont="1" applyFill="1" applyBorder="1" applyAlignment="1">
      <alignment horizontal="right"/>
    </xf>
    <xf numFmtId="10" fontId="2" fillId="3" borderId="5" xfId="1" applyNumberFormat="1" applyFont="1" applyFill="1" applyBorder="1" applyAlignment="1">
      <alignment horizontal="right"/>
    </xf>
    <xf numFmtId="10" fontId="2" fillId="3" borderId="1" xfId="1" applyNumberFormat="1" applyFont="1" applyFill="1" applyBorder="1" applyAlignment="1">
      <alignment horizontal="right"/>
    </xf>
    <xf numFmtId="10" fontId="2" fillId="3" borderId="2" xfId="1" applyNumberFormat="1" applyFont="1" applyFill="1" applyBorder="1" applyAlignment="1">
      <alignment horizontal="right"/>
    </xf>
    <xf numFmtId="0" fontId="7" fillId="0" borderId="0" xfId="0" applyFont="1" applyBorder="1" applyAlignment="1">
      <alignment horizontal="left"/>
    </xf>
    <xf numFmtId="1" fontId="2" fillId="3" borderId="23" xfId="0" applyNumberFormat="1" applyFont="1" applyFill="1" applyBorder="1" applyAlignment="1">
      <alignment horizontal="right" wrapText="1"/>
    </xf>
    <xf numFmtId="0" fontId="8" fillId="5" borderId="0" xfId="0" applyFont="1" applyFill="1"/>
    <xf numFmtId="0" fontId="7" fillId="0" borderId="3" xfId="0" applyFont="1" applyBorder="1" applyAlignment="1">
      <alignment horizontal="left"/>
    </xf>
    <xf numFmtId="0" fontId="7" fillId="0" borderId="15" xfId="0" applyFont="1" applyBorder="1" applyAlignment="1">
      <alignment horizontal="left"/>
    </xf>
    <xf numFmtId="0" fontId="7" fillId="0" borderId="16" xfId="0" applyFont="1" applyBorder="1" applyAlignment="1">
      <alignment horizontal="left"/>
    </xf>
    <xf numFmtId="0" fontId="0" fillId="0" borderId="18" xfId="0" applyFill="1" applyBorder="1"/>
    <xf numFmtId="3" fontId="0" fillId="0" borderId="28" xfId="0" applyNumberFormat="1" applyBorder="1" applyAlignment="1">
      <alignment horizontal="right"/>
    </xf>
    <xf numFmtId="3" fontId="2" fillId="0" borderId="2" xfId="0" applyNumberFormat="1" applyFont="1" applyBorder="1" applyAlignment="1">
      <alignment horizontal="right"/>
    </xf>
    <xf numFmtId="3" fontId="2" fillId="3" borderId="28" xfId="0" applyNumberFormat="1" applyFont="1" applyFill="1" applyBorder="1" applyAlignment="1">
      <alignment horizontal="right"/>
    </xf>
    <xf numFmtId="3" fontId="0" fillId="0" borderId="0" xfId="0" applyNumberFormat="1"/>
    <xf numFmtId="0" fontId="0" fillId="5" borderId="18" xfId="0" applyFill="1" applyBorder="1"/>
    <xf numFmtId="0" fontId="0" fillId="5" borderId="19" xfId="0" applyFill="1" applyBorder="1"/>
    <xf numFmtId="1" fontId="2" fillId="3" borderId="24" xfId="0" applyNumberFormat="1" applyFont="1" applyFill="1" applyBorder="1" applyAlignment="1">
      <alignment horizontal="right" wrapText="1"/>
    </xf>
    <xf numFmtId="1" fontId="2" fillId="2" borderId="11" xfId="0" applyNumberFormat="1" applyFont="1" applyFill="1" applyBorder="1" applyAlignment="1">
      <alignment horizontal="center"/>
    </xf>
    <xf numFmtId="1" fontId="2" fillId="2" borderId="12" xfId="0" applyNumberFormat="1" applyFont="1" applyFill="1" applyBorder="1" applyAlignment="1">
      <alignment horizontal="center"/>
    </xf>
    <xf numFmtId="1" fontId="2" fillId="2" borderId="13" xfId="0" applyNumberFormat="1" applyFont="1" applyFill="1" applyBorder="1" applyAlignment="1">
      <alignment horizontal="center"/>
    </xf>
    <xf numFmtId="0" fontId="7" fillId="0" borderId="3" xfId="0" applyFont="1" applyBorder="1" applyAlignment="1">
      <alignment horizontal="left"/>
    </xf>
    <xf numFmtId="0" fontId="7" fillId="0" borderId="15" xfId="0" applyFont="1" applyBorder="1" applyAlignment="1">
      <alignment horizontal="left"/>
    </xf>
    <xf numFmtId="0" fontId="7" fillId="0" borderId="16" xfId="0" applyFont="1" applyBorder="1" applyAlignment="1">
      <alignment horizontal="left"/>
    </xf>
    <xf numFmtId="1" fontId="2" fillId="3" borderId="25" xfId="0" applyNumberFormat="1" applyFont="1" applyFill="1" applyBorder="1" applyAlignment="1">
      <alignment horizontal="center"/>
    </xf>
    <xf numFmtId="1" fontId="2" fillId="3" borderId="26" xfId="0" applyNumberFormat="1" applyFont="1" applyFill="1" applyBorder="1" applyAlignment="1">
      <alignment horizontal="center"/>
    </xf>
    <xf numFmtId="1" fontId="2" fillId="3" borderId="27"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pageSetUpPr fitToPage="1"/>
  </sheetPr>
  <dimension ref="A1:AJ225"/>
  <sheetViews>
    <sheetView tabSelected="1" workbookViewId="0">
      <pane xSplit="4" ySplit="5" topLeftCell="P135" activePane="bottomRight" state="frozen"/>
      <selection pane="topRight" activeCell="E1" sqref="E1"/>
      <selection pane="bottomLeft" activeCell="A6" sqref="A6"/>
      <selection pane="bottomRight" activeCell="D3" sqref="D3"/>
    </sheetView>
  </sheetViews>
  <sheetFormatPr defaultRowHeight="15" x14ac:dyDescent="0.25"/>
  <cols>
    <col min="1" max="1" width="12.42578125" customWidth="1"/>
    <col min="2" max="2" width="6.42578125" style="2" hidden="1" customWidth="1"/>
    <col min="3" max="3" width="5" style="2" hidden="1" customWidth="1"/>
    <col min="4" max="4" width="47.7109375" customWidth="1"/>
    <col min="5" max="5" width="7.7109375" style="4" bestFit="1" customWidth="1"/>
    <col min="6" max="6" width="11.140625" style="4" bestFit="1" customWidth="1"/>
    <col min="7" max="8" width="11.140625" style="4" customWidth="1"/>
    <col min="9" max="9" width="9.7109375" style="4" customWidth="1"/>
    <col min="10" max="10" width="10" style="4" customWidth="1"/>
    <col min="11" max="11" width="10.5703125" style="4" customWidth="1"/>
    <col min="12" max="12" width="10.140625" style="4" bestFit="1" customWidth="1"/>
    <col min="13" max="13" width="6.42578125" style="4" hidden="1" customWidth="1"/>
    <col min="14" max="14" width="8.42578125" style="4" hidden="1" customWidth="1"/>
    <col min="15" max="15" width="9.85546875" style="4" customWidth="1"/>
    <col min="16" max="16" width="12.7109375" style="4" customWidth="1"/>
    <col min="17" max="17" width="10" style="4" customWidth="1"/>
    <col min="18" max="18" width="9.140625" style="4"/>
    <col min="19" max="19" width="9.85546875" style="4" customWidth="1"/>
    <col min="20" max="21" width="10" style="4" customWidth="1"/>
    <col min="22" max="22" width="10.140625" style="4" bestFit="1" customWidth="1"/>
    <col min="23" max="25" width="9.140625" style="4"/>
    <col min="26" max="26" width="9" style="4" customWidth="1"/>
    <col min="27" max="27" width="8.7109375" style="4" customWidth="1"/>
    <col min="28" max="28" width="1.7109375" style="4" customWidth="1"/>
    <col min="29" max="33" width="0" style="4" hidden="1" customWidth="1"/>
    <col min="34" max="35" width="0" hidden="1" customWidth="1"/>
  </cols>
  <sheetData>
    <row r="1" spans="1:36" x14ac:dyDescent="0.25">
      <c r="A1" s="1" t="s">
        <v>300</v>
      </c>
      <c r="Z1" s="25"/>
      <c r="AA1" s="25" t="s">
        <v>299</v>
      </c>
    </row>
    <row r="2" spans="1:36" ht="3" customHeight="1" thickBot="1" x14ac:dyDescent="0.3"/>
    <row r="3" spans="1:36" ht="15.75" thickBot="1" x14ac:dyDescent="0.3">
      <c r="A3" s="7"/>
      <c r="D3" s="50" t="s">
        <v>359</v>
      </c>
      <c r="E3" s="62" t="s">
        <v>305</v>
      </c>
      <c r="F3" s="63"/>
      <c r="G3" s="63"/>
      <c r="H3" s="63"/>
      <c r="I3" s="63"/>
      <c r="J3" s="63"/>
      <c r="K3" s="63"/>
      <c r="L3" s="63"/>
      <c r="M3" s="63"/>
      <c r="N3" s="64"/>
      <c r="O3" s="68" t="s">
        <v>301</v>
      </c>
      <c r="P3" s="69"/>
      <c r="Q3" s="69"/>
      <c r="R3" s="69"/>
      <c r="S3" s="69"/>
      <c r="T3" s="69"/>
      <c r="U3" s="69"/>
      <c r="V3" s="69"/>
      <c r="W3" s="69"/>
      <c r="X3" s="69"/>
      <c r="Y3" s="69"/>
      <c r="Z3" s="69"/>
      <c r="AA3" s="70"/>
    </row>
    <row r="4" spans="1:36" s="7" customFormat="1" ht="15.75" thickBot="1" x14ac:dyDescent="0.3">
      <c r="B4" s="8"/>
      <c r="C4" s="8"/>
      <c r="D4" s="26" t="s">
        <v>294</v>
      </c>
      <c r="E4" s="11">
        <v>1</v>
      </c>
      <c r="F4" s="11">
        <f t="shared" ref="F4:L4" si="0">E4+1</f>
        <v>2</v>
      </c>
      <c r="G4" s="11">
        <f t="shared" si="0"/>
        <v>3</v>
      </c>
      <c r="H4" s="11">
        <f t="shared" si="0"/>
        <v>4</v>
      </c>
      <c r="I4" s="11">
        <f t="shared" si="0"/>
        <v>5</v>
      </c>
      <c r="J4" s="11">
        <f t="shared" si="0"/>
        <v>6</v>
      </c>
      <c r="K4" s="11">
        <f t="shared" si="0"/>
        <v>7</v>
      </c>
      <c r="L4" s="11">
        <f t="shared" si="0"/>
        <v>8</v>
      </c>
      <c r="M4" s="11"/>
      <c r="N4" s="11"/>
      <c r="O4" s="11">
        <f>L4+1</f>
        <v>9</v>
      </c>
      <c r="P4" s="11">
        <f t="shared" ref="P4:AA4" si="1">O4+1</f>
        <v>10</v>
      </c>
      <c r="Q4" s="11">
        <f t="shared" si="1"/>
        <v>11</v>
      </c>
      <c r="R4" s="11">
        <f t="shared" si="1"/>
        <v>12</v>
      </c>
      <c r="S4" s="11">
        <f t="shared" si="1"/>
        <v>13</v>
      </c>
      <c r="T4" s="11">
        <f t="shared" si="1"/>
        <v>14</v>
      </c>
      <c r="U4" s="11">
        <f t="shared" si="1"/>
        <v>15</v>
      </c>
      <c r="V4" s="11">
        <f t="shared" si="1"/>
        <v>16</v>
      </c>
      <c r="W4" s="11">
        <f t="shared" si="1"/>
        <v>17</v>
      </c>
      <c r="X4" s="11">
        <f t="shared" si="1"/>
        <v>18</v>
      </c>
      <c r="Y4" s="11">
        <f t="shared" si="1"/>
        <v>19</v>
      </c>
      <c r="Z4" s="11">
        <f t="shared" si="1"/>
        <v>20</v>
      </c>
      <c r="AA4" s="11">
        <f t="shared" si="1"/>
        <v>21</v>
      </c>
      <c r="AB4" s="9"/>
      <c r="AC4" s="9"/>
      <c r="AD4" s="9"/>
      <c r="AE4" s="9"/>
      <c r="AF4" s="9"/>
      <c r="AG4" s="9"/>
    </row>
    <row r="5" spans="1:36" s="3" customFormat="1" ht="105" x14ac:dyDescent="0.25">
      <c r="A5" s="41" t="s">
        <v>0</v>
      </c>
      <c r="B5" s="39" t="s">
        <v>2</v>
      </c>
      <c r="C5" s="36" t="s">
        <v>1</v>
      </c>
      <c r="D5" s="38" t="s">
        <v>3</v>
      </c>
      <c r="E5" s="10" t="s">
        <v>289</v>
      </c>
      <c r="F5" s="12" t="s">
        <v>315</v>
      </c>
      <c r="G5" s="12" t="s">
        <v>314</v>
      </c>
      <c r="H5" s="12" t="s">
        <v>316</v>
      </c>
      <c r="I5" s="12" t="s">
        <v>296</v>
      </c>
      <c r="J5" s="12" t="s">
        <v>307</v>
      </c>
      <c r="K5" s="12" t="s">
        <v>302</v>
      </c>
      <c r="L5" s="12" t="s">
        <v>303</v>
      </c>
      <c r="M5" s="18" t="s">
        <v>5</v>
      </c>
      <c r="N5" s="20" t="s">
        <v>6</v>
      </c>
      <c r="O5" s="10" t="s">
        <v>304</v>
      </c>
      <c r="P5" s="21" t="s">
        <v>317</v>
      </c>
      <c r="Q5" s="21" t="s">
        <v>297</v>
      </c>
      <c r="R5" s="12" t="s">
        <v>306</v>
      </c>
      <c r="S5" s="12" t="s">
        <v>318</v>
      </c>
      <c r="T5" s="21" t="s">
        <v>357</v>
      </c>
      <c r="U5" s="22" t="s">
        <v>308</v>
      </c>
      <c r="V5" s="22" t="s">
        <v>309</v>
      </c>
      <c r="W5" s="23" t="s">
        <v>310</v>
      </c>
      <c r="X5" s="23" t="s">
        <v>295</v>
      </c>
      <c r="Y5" s="23" t="s">
        <v>311</v>
      </c>
      <c r="Z5" s="49" t="s">
        <v>312</v>
      </c>
      <c r="AA5" s="61" t="s">
        <v>313</v>
      </c>
      <c r="AB5" s="5"/>
      <c r="AC5" s="5" t="s">
        <v>286</v>
      </c>
      <c r="AD5" s="5" t="s">
        <v>4</v>
      </c>
      <c r="AE5" s="5" t="s">
        <v>287</v>
      </c>
      <c r="AF5" s="5" t="s">
        <v>290</v>
      </c>
      <c r="AG5" s="5" t="s">
        <v>288</v>
      </c>
    </row>
    <row r="6" spans="1:36" x14ac:dyDescent="0.25">
      <c r="A6" s="42" t="s">
        <v>7</v>
      </c>
      <c r="B6" s="40"/>
      <c r="C6" s="37">
        <v>6907</v>
      </c>
      <c r="D6" s="54" t="s">
        <v>8</v>
      </c>
      <c r="E6" s="13">
        <v>1257</v>
      </c>
      <c r="F6" s="14">
        <v>6458675.7858952628</v>
      </c>
      <c r="G6" s="14">
        <v>298189.26</v>
      </c>
      <c r="H6" s="14">
        <f>F6+G6</f>
        <v>6756865.0458952626</v>
      </c>
      <c r="I6" s="14">
        <f>H6/E6</f>
        <v>5375.389853536406</v>
      </c>
      <c r="J6" s="14">
        <v>0</v>
      </c>
      <c r="K6" s="14">
        <v>0</v>
      </c>
      <c r="L6" s="14">
        <v>469645.13119984558</v>
      </c>
      <c r="M6" s="14"/>
      <c r="N6" s="15"/>
      <c r="O6" s="13">
        <v>1271</v>
      </c>
      <c r="P6" s="14">
        <v>7106320.502861443</v>
      </c>
      <c r="Q6" s="14">
        <f>P6/O6</f>
        <v>5591.12549399012</v>
      </c>
      <c r="R6" s="14">
        <v>0</v>
      </c>
      <c r="S6" s="14">
        <v>0</v>
      </c>
      <c r="T6" s="14">
        <v>551698.16296660481</v>
      </c>
      <c r="U6" s="24">
        <f>T6-L6</f>
        <v>82053.031766759232</v>
      </c>
      <c r="V6" s="24">
        <f>P6-H6</f>
        <v>349455.45696618035</v>
      </c>
      <c r="W6" s="46">
        <f>P6/H6-1</f>
        <v>5.1718578748064736E-2</v>
      </c>
      <c r="X6" s="34">
        <f>O6-E6</f>
        <v>14</v>
      </c>
      <c r="Y6" s="34">
        <f>Q6-I6</f>
        <v>215.73564045371404</v>
      </c>
      <c r="Z6" s="46">
        <f>Q6/I6-1</f>
        <v>4.0133952388920147E-2</v>
      </c>
      <c r="AA6" s="45">
        <v>3.7259841090629742E-2</v>
      </c>
      <c r="AC6" s="19">
        <f t="shared" ref="AC6:AC37" si="2">P6-F6</f>
        <v>647644.71696618013</v>
      </c>
      <c r="AD6" s="19">
        <f t="shared" ref="AD6:AD37" si="3">R6-J6</f>
        <v>0</v>
      </c>
      <c r="AE6" s="19" t="e">
        <f>#REF!-#REF!</f>
        <v>#REF!</v>
      </c>
      <c r="AF6" s="19">
        <f t="shared" ref="AF6:AF37" si="4">T6-L6</f>
        <v>82053.031766759232</v>
      </c>
      <c r="AG6" s="19">
        <f t="shared" ref="AG6:AG37" si="5">S6-K6</f>
        <v>0</v>
      </c>
      <c r="AH6" s="19" t="e">
        <f>SUM(AD6:AG6)</f>
        <v>#REF!</v>
      </c>
      <c r="AJ6" s="58"/>
    </row>
    <row r="7" spans="1:36" x14ac:dyDescent="0.25">
      <c r="A7" s="42" t="s">
        <v>7</v>
      </c>
      <c r="B7" s="40"/>
      <c r="C7" s="37">
        <v>6906</v>
      </c>
      <c r="D7" s="54" t="s">
        <v>9</v>
      </c>
      <c r="E7" s="13">
        <v>1559</v>
      </c>
      <c r="F7" s="14">
        <v>8433809.2151408475</v>
      </c>
      <c r="G7" s="14">
        <v>377388.72</v>
      </c>
      <c r="H7" s="14">
        <f t="shared" ref="H7:H70" si="6">F7+G7</f>
        <v>8811197.9351408482</v>
      </c>
      <c r="I7" s="14">
        <f t="shared" ref="I7:I70" si="7">H7/E7</f>
        <v>5651.8267704559639</v>
      </c>
      <c r="J7" s="14">
        <v>0</v>
      </c>
      <c r="K7" s="14">
        <v>0</v>
      </c>
      <c r="L7" s="14">
        <v>698566.75279976323</v>
      </c>
      <c r="M7" s="14"/>
      <c r="N7" s="15"/>
      <c r="O7" s="13">
        <v>1562</v>
      </c>
      <c r="P7" s="14">
        <v>9051580.1001278628</v>
      </c>
      <c r="Q7" s="14">
        <f t="shared" ref="Q7:Q70" si="8">P7/O7</f>
        <v>5794.8656210805775</v>
      </c>
      <c r="R7" s="14">
        <v>0</v>
      </c>
      <c r="S7" s="14">
        <v>0</v>
      </c>
      <c r="T7" s="14">
        <v>688982.70646302763</v>
      </c>
      <c r="U7" s="24">
        <f t="shared" ref="U7:U70" si="9">T7-L7</f>
        <v>-9584.0463367355987</v>
      </c>
      <c r="V7" s="24">
        <f t="shared" ref="V7:V70" si="10">P7-H7</f>
        <v>240382.16498701461</v>
      </c>
      <c r="W7" s="46">
        <f t="shared" ref="W7:W70" si="11">P7/H7-1</f>
        <v>2.7281439681240416E-2</v>
      </c>
      <c r="X7" s="34">
        <f t="shared" ref="X7:X70" si="12">O7-E7</f>
        <v>3</v>
      </c>
      <c r="Y7" s="34">
        <f t="shared" ref="Y7:Y70" si="13">Q7-I7</f>
        <v>143.03885062461359</v>
      </c>
      <c r="Z7" s="46">
        <f t="shared" ref="Z7:Z70" si="14">Q7/I7-1</f>
        <v>2.5308427953299351E-2</v>
      </c>
      <c r="AA7" s="45">
        <v>2.4999091005335483E-2</v>
      </c>
      <c r="AC7" s="19">
        <f t="shared" si="2"/>
        <v>617770.88498701528</v>
      </c>
      <c r="AD7" s="19">
        <f t="shared" si="3"/>
        <v>0</v>
      </c>
      <c r="AE7" s="19" t="e">
        <f>#REF!-#REF!</f>
        <v>#REF!</v>
      </c>
      <c r="AF7" s="19">
        <f t="shared" si="4"/>
        <v>-9584.0463367355987</v>
      </c>
      <c r="AG7" s="19">
        <f t="shared" si="5"/>
        <v>0</v>
      </c>
      <c r="AH7" s="19" t="e">
        <f t="shared" ref="AH7:AH70" si="15">SUM(AD7:AG7)</f>
        <v>#REF!</v>
      </c>
      <c r="AJ7" s="58"/>
    </row>
    <row r="8" spans="1:36" x14ac:dyDescent="0.25">
      <c r="A8" s="42" t="s">
        <v>7</v>
      </c>
      <c r="B8" s="40"/>
      <c r="C8" s="37">
        <v>6102</v>
      </c>
      <c r="D8" s="54" t="s">
        <v>10</v>
      </c>
      <c r="E8" s="13">
        <v>961</v>
      </c>
      <c r="F8" s="14">
        <v>4502741.7879944481</v>
      </c>
      <c r="G8" s="14">
        <v>221512.38</v>
      </c>
      <c r="H8" s="14">
        <f t="shared" si="6"/>
        <v>4724254.167994448</v>
      </c>
      <c r="I8" s="14">
        <f t="shared" si="7"/>
        <v>4915.9772819921418</v>
      </c>
      <c r="J8" s="14">
        <v>0</v>
      </c>
      <c r="K8" s="14">
        <v>0</v>
      </c>
      <c r="L8" s="14">
        <v>276059.16239990917</v>
      </c>
      <c r="M8" s="14"/>
      <c r="N8" s="15"/>
      <c r="O8" s="13">
        <v>983</v>
      </c>
      <c r="P8" s="14">
        <v>5005070.14911066</v>
      </c>
      <c r="Q8" s="14">
        <f t="shared" si="8"/>
        <v>5091.6278220861241</v>
      </c>
      <c r="R8" s="14">
        <v>0</v>
      </c>
      <c r="S8" s="14">
        <v>0</v>
      </c>
      <c r="T8" s="14">
        <v>317029.94006141892</v>
      </c>
      <c r="U8" s="24">
        <f t="shared" si="9"/>
        <v>40970.777661509754</v>
      </c>
      <c r="V8" s="24">
        <f t="shared" si="10"/>
        <v>280815.98111621197</v>
      </c>
      <c r="W8" s="46">
        <f t="shared" si="11"/>
        <v>5.94413363740387E-2</v>
      </c>
      <c r="X8" s="34">
        <f t="shared" si="12"/>
        <v>22</v>
      </c>
      <c r="Y8" s="34">
        <f t="shared" si="13"/>
        <v>175.65054009398227</v>
      </c>
      <c r="Z8" s="46">
        <f t="shared" si="14"/>
        <v>3.573054349486382E-2</v>
      </c>
      <c r="AA8" s="45">
        <v>3.3680081829907005E-2</v>
      </c>
      <c r="AC8" s="19">
        <f t="shared" si="2"/>
        <v>502328.36111621186</v>
      </c>
      <c r="AD8" s="19">
        <f t="shared" si="3"/>
        <v>0</v>
      </c>
      <c r="AE8" s="19" t="e">
        <f>#REF!-#REF!</f>
        <v>#REF!</v>
      </c>
      <c r="AF8" s="19">
        <f t="shared" si="4"/>
        <v>40970.777661509754</v>
      </c>
      <c r="AG8" s="19">
        <f t="shared" si="5"/>
        <v>0</v>
      </c>
      <c r="AH8" s="19" t="e">
        <f t="shared" si="15"/>
        <v>#REF!</v>
      </c>
      <c r="AJ8" s="58"/>
    </row>
    <row r="9" spans="1:36" x14ac:dyDescent="0.25">
      <c r="A9" s="42" t="s">
        <v>7</v>
      </c>
      <c r="B9" s="40"/>
      <c r="C9" s="37">
        <v>6908</v>
      </c>
      <c r="D9" s="59" t="s">
        <v>11</v>
      </c>
      <c r="E9" s="13">
        <v>1631</v>
      </c>
      <c r="F9" s="14">
        <v>8586704.0779328849</v>
      </c>
      <c r="G9" s="14">
        <v>396283.08</v>
      </c>
      <c r="H9" s="14">
        <f t="shared" si="6"/>
        <v>8982987.157932885</v>
      </c>
      <c r="I9" s="14">
        <f t="shared" si="7"/>
        <v>5507.6561360716651</v>
      </c>
      <c r="J9" s="14">
        <v>209378.01826553047</v>
      </c>
      <c r="K9" s="14">
        <v>0</v>
      </c>
      <c r="L9" s="14">
        <v>555068.79679980665</v>
      </c>
      <c r="M9" s="14"/>
      <c r="N9" s="15"/>
      <c r="O9" s="13">
        <v>1631</v>
      </c>
      <c r="P9" s="14">
        <v>9160290.5241319183</v>
      </c>
      <c r="Q9" s="14">
        <f t="shared" si="8"/>
        <v>5616.3645151023411</v>
      </c>
      <c r="R9" s="14">
        <v>50496.409423936158</v>
      </c>
      <c r="S9" s="14">
        <v>0</v>
      </c>
      <c r="T9" s="14">
        <v>654999.78319998144</v>
      </c>
      <c r="U9" s="24">
        <f t="shared" si="9"/>
        <v>99930.986400174792</v>
      </c>
      <c r="V9" s="24">
        <f t="shared" si="10"/>
        <v>177303.36619903333</v>
      </c>
      <c r="W9" s="46">
        <f t="shared" si="11"/>
        <v>1.9737684478648765E-2</v>
      </c>
      <c r="X9" s="34">
        <f t="shared" si="12"/>
        <v>0</v>
      </c>
      <c r="Y9" s="34">
        <f t="shared" si="13"/>
        <v>108.70837903067604</v>
      </c>
      <c r="Z9" s="46">
        <f t="shared" si="14"/>
        <v>1.9737684478648765E-2</v>
      </c>
      <c r="AA9" s="45">
        <v>1.9737684478606798E-2</v>
      </c>
      <c r="AC9" s="19">
        <f t="shared" si="2"/>
        <v>573586.44619903341</v>
      </c>
      <c r="AD9" s="19">
        <f t="shared" si="3"/>
        <v>-158881.60884159431</v>
      </c>
      <c r="AE9" s="19" t="e">
        <f>#REF!-#REF!</f>
        <v>#REF!</v>
      </c>
      <c r="AF9" s="19">
        <f t="shared" si="4"/>
        <v>99930.986400174792</v>
      </c>
      <c r="AG9" s="19">
        <f t="shared" si="5"/>
        <v>0</v>
      </c>
      <c r="AH9" s="19" t="e">
        <f t="shared" si="15"/>
        <v>#REF!</v>
      </c>
      <c r="AJ9" s="58"/>
    </row>
    <row r="10" spans="1:36" x14ac:dyDescent="0.25">
      <c r="A10" s="42" t="s">
        <v>12</v>
      </c>
      <c r="B10" s="40" t="s">
        <v>13</v>
      </c>
      <c r="C10" s="37">
        <v>2173</v>
      </c>
      <c r="D10" s="54" t="s">
        <v>14</v>
      </c>
      <c r="E10" s="13">
        <v>222</v>
      </c>
      <c r="F10" s="14">
        <v>853876.02352250973</v>
      </c>
      <c r="G10" s="14">
        <v>39933.360000000001</v>
      </c>
      <c r="H10" s="14">
        <f t="shared" si="6"/>
        <v>893809.38352250971</v>
      </c>
      <c r="I10" s="14">
        <f t="shared" si="7"/>
        <v>4026.1683942455393</v>
      </c>
      <c r="J10" s="14">
        <v>21376.023522509728</v>
      </c>
      <c r="K10" s="14">
        <v>30823.580658506333</v>
      </c>
      <c r="L10" s="14">
        <v>0</v>
      </c>
      <c r="M10" s="14"/>
      <c r="N10" s="15"/>
      <c r="O10" s="13">
        <v>217</v>
      </c>
      <c r="P10" s="14">
        <v>907060</v>
      </c>
      <c r="Q10" s="14">
        <f t="shared" si="8"/>
        <v>4180</v>
      </c>
      <c r="R10" s="14">
        <v>0</v>
      </c>
      <c r="S10" s="14">
        <v>58282.458002888801</v>
      </c>
      <c r="T10" s="14">
        <v>0</v>
      </c>
      <c r="U10" s="24">
        <f t="shared" si="9"/>
        <v>0</v>
      </c>
      <c r="V10" s="24">
        <f t="shared" si="10"/>
        <v>13250.616477490286</v>
      </c>
      <c r="W10" s="46">
        <f t="shared" si="11"/>
        <v>1.4824879579211192E-2</v>
      </c>
      <c r="X10" s="34">
        <f t="shared" si="12"/>
        <v>-5</v>
      </c>
      <c r="Y10" s="34">
        <f t="shared" si="13"/>
        <v>153.83160575446072</v>
      </c>
      <c r="Z10" s="46">
        <f t="shared" si="14"/>
        <v>3.8207941320667738E-2</v>
      </c>
      <c r="AA10" s="45">
        <v>3.8207941320667738E-2</v>
      </c>
      <c r="AC10" s="19">
        <f t="shared" si="2"/>
        <v>53183.976477490272</v>
      </c>
      <c r="AD10" s="19">
        <f t="shared" si="3"/>
        <v>-21376.023522509728</v>
      </c>
      <c r="AE10" s="19" t="e">
        <f>#REF!-#REF!</f>
        <v>#REF!</v>
      </c>
      <c r="AF10" s="19">
        <f t="shared" si="4"/>
        <v>0</v>
      </c>
      <c r="AG10" s="19">
        <f t="shared" si="5"/>
        <v>27458.877344382468</v>
      </c>
      <c r="AH10" s="19" t="e">
        <f t="shared" si="15"/>
        <v>#REF!</v>
      </c>
      <c r="AJ10" s="58"/>
    </row>
    <row r="11" spans="1:36" x14ac:dyDescent="0.25">
      <c r="A11" s="42" t="s">
        <v>12</v>
      </c>
      <c r="B11" s="40" t="s">
        <v>15</v>
      </c>
      <c r="C11" s="37">
        <v>3000</v>
      </c>
      <c r="D11" s="54" t="s">
        <v>16</v>
      </c>
      <c r="E11" s="13">
        <v>614</v>
      </c>
      <c r="F11" s="14">
        <v>2688375.9118601894</v>
      </c>
      <c r="G11" s="14">
        <v>110446.32</v>
      </c>
      <c r="H11" s="14">
        <f t="shared" si="6"/>
        <v>2798822.2318601892</v>
      </c>
      <c r="I11" s="14">
        <f t="shared" si="7"/>
        <v>4558.3423971664324</v>
      </c>
      <c r="J11" s="14">
        <v>19382.871594497468</v>
      </c>
      <c r="K11" s="14">
        <v>0</v>
      </c>
      <c r="L11" s="14">
        <v>184884.57679995662</v>
      </c>
      <c r="M11" s="14"/>
      <c r="N11" s="15"/>
      <c r="O11" s="13">
        <v>607</v>
      </c>
      <c r="P11" s="14">
        <v>2834176.3180302363</v>
      </c>
      <c r="Q11" s="14">
        <f t="shared" si="8"/>
        <v>4669.1537364583792</v>
      </c>
      <c r="R11" s="14">
        <v>0</v>
      </c>
      <c r="S11" s="14">
        <v>0</v>
      </c>
      <c r="T11" s="14">
        <v>197845.43685079252</v>
      </c>
      <c r="U11" s="24">
        <f t="shared" si="9"/>
        <v>12960.860050835909</v>
      </c>
      <c r="V11" s="24">
        <f t="shared" si="10"/>
        <v>35354.086170047056</v>
      </c>
      <c r="W11" s="46">
        <f t="shared" si="11"/>
        <v>1.2631772667658803E-2</v>
      </c>
      <c r="X11" s="34">
        <f t="shared" si="12"/>
        <v>-7</v>
      </c>
      <c r="Y11" s="34">
        <f t="shared" si="13"/>
        <v>110.81133929194675</v>
      </c>
      <c r="Z11" s="46">
        <f t="shared" si="14"/>
        <v>2.430956905756565E-2</v>
      </c>
      <c r="AA11" s="45">
        <v>2.3824114249966666E-2</v>
      </c>
      <c r="AC11" s="19">
        <f t="shared" si="2"/>
        <v>145800.40617004689</v>
      </c>
      <c r="AD11" s="19">
        <f t="shared" si="3"/>
        <v>-19382.871594497468</v>
      </c>
      <c r="AE11" s="19" t="e">
        <f>#REF!-#REF!</f>
        <v>#REF!</v>
      </c>
      <c r="AF11" s="19">
        <f t="shared" si="4"/>
        <v>12960.860050835909</v>
      </c>
      <c r="AG11" s="19">
        <f t="shared" si="5"/>
        <v>0</v>
      </c>
      <c r="AH11" s="19" t="e">
        <f t="shared" si="15"/>
        <v>#REF!</v>
      </c>
      <c r="AJ11" s="58"/>
    </row>
    <row r="12" spans="1:36" x14ac:dyDescent="0.25">
      <c r="A12" s="42" t="s">
        <v>12</v>
      </c>
      <c r="B12" s="40" t="s">
        <v>17</v>
      </c>
      <c r="C12" s="37">
        <v>3026</v>
      </c>
      <c r="D12" s="54" t="s">
        <v>18</v>
      </c>
      <c r="E12" s="13">
        <v>340</v>
      </c>
      <c r="F12" s="14">
        <v>1275000</v>
      </c>
      <c r="G12" s="14">
        <v>61159.199999999997</v>
      </c>
      <c r="H12" s="14">
        <f t="shared" si="6"/>
        <v>1336159.2</v>
      </c>
      <c r="I12" s="14">
        <f t="shared" si="7"/>
        <v>3929.8799999999997</v>
      </c>
      <c r="J12" s="14">
        <v>0</v>
      </c>
      <c r="K12" s="14">
        <v>122424.46100702767</v>
      </c>
      <c r="L12" s="14">
        <v>0</v>
      </c>
      <c r="M12" s="14"/>
      <c r="N12" s="15"/>
      <c r="O12" s="13">
        <v>341</v>
      </c>
      <c r="P12" s="14">
        <v>1425380</v>
      </c>
      <c r="Q12" s="14">
        <f t="shared" si="8"/>
        <v>4180</v>
      </c>
      <c r="R12" s="14">
        <v>0</v>
      </c>
      <c r="S12" s="14">
        <v>173786.94124436419</v>
      </c>
      <c r="T12" s="14">
        <v>0</v>
      </c>
      <c r="U12" s="24">
        <f t="shared" si="9"/>
        <v>0</v>
      </c>
      <c r="V12" s="24">
        <f t="shared" si="10"/>
        <v>89220.800000000047</v>
      </c>
      <c r="W12" s="46">
        <f t="shared" si="11"/>
        <v>6.6774079016931553E-2</v>
      </c>
      <c r="X12" s="34">
        <f t="shared" si="12"/>
        <v>1</v>
      </c>
      <c r="Y12" s="34">
        <f t="shared" si="13"/>
        <v>250.12000000000035</v>
      </c>
      <c r="Z12" s="46">
        <f t="shared" si="14"/>
        <v>6.3645709283744134E-2</v>
      </c>
      <c r="AA12" s="45">
        <v>6.3645709283744134E-2</v>
      </c>
      <c r="AC12" s="19">
        <f t="shared" si="2"/>
        <v>150380</v>
      </c>
      <c r="AD12" s="19">
        <f t="shared" si="3"/>
        <v>0</v>
      </c>
      <c r="AE12" s="19" t="e">
        <f>#REF!-#REF!</f>
        <v>#REF!</v>
      </c>
      <c r="AF12" s="19">
        <f t="shared" si="4"/>
        <v>0</v>
      </c>
      <c r="AG12" s="19">
        <f t="shared" si="5"/>
        <v>51362.480237336524</v>
      </c>
      <c r="AH12" s="19" t="e">
        <f t="shared" si="15"/>
        <v>#REF!</v>
      </c>
      <c r="AJ12" s="58"/>
    </row>
    <row r="13" spans="1:36" x14ac:dyDescent="0.25">
      <c r="A13" s="42" t="s">
        <v>12</v>
      </c>
      <c r="B13" s="40" t="s">
        <v>19</v>
      </c>
      <c r="C13" s="37">
        <v>2150</v>
      </c>
      <c r="D13" s="54" t="s">
        <v>20</v>
      </c>
      <c r="E13" s="13">
        <v>396</v>
      </c>
      <c r="F13" s="14">
        <v>1485000</v>
      </c>
      <c r="G13" s="14">
        <v>71232.479999999996</v>
      </c>
      <c r="H13" s="14">
        <f t="shared" si="6"/>
        <v>1556232.48</v>
      </c>
      <c r="I13" s="14">
        <f t="shared" si="7"/>
        <v>3929.88</v>
      </c>
      <c r="J13" s="14">
        <v>0</v>
      </c>
      <c r="K13" s="14">
        <v>126797.37711942052</v>
      </c>
      <c r="L13" s="14">
        <v>870.13919999979476</v>
      </c>
      <c r="M13" s="14"/>
      <c r="N13" s="15"/>
      <c r="O13" s="13">
        <v>364</v>
      </c>
      <c r="P13" s="14">
        <v>1521520</v>
      </c>
      <c r="Q13" s="14">
        <f t="shared" si="8"/>
        <v>4180</v>
      </c>
      <c r="R13" s="14">
        <v>0</v>
      </c>
      <c r="S13" s="14">
        <v>160736.59735548426</v>
      </c>
      <c r="T13" s="14">
        <v>845.79187070697765</v>
      </c>
      <c r="U13" s="24">
        <f t="shared" si="9"/>
        <v>-24.347329292817108</v>
      </c>
      <c r="V13" s="24">
        <f t="shared" si="10"/>
        <v>-34712.479999999981</v>
      </c>
      <c r="W13" s="46">
        <f t="shared" si="11"/>
        <v>-2.2305459143225126E-2</v>
      </c>
      <c r="X13" s="34">
        <f t="shared" si="12"/>
        <v>-32</v>
      </c>
      <c r="Y13" s="34">
        <f t="shared" si="13"/>
        <v>250.11999999999989</v>
      </c>
      <c r="Z13" s="46">
        <f t="shared" si="14"/>
        <v>6.3645709283743912E-2</v>
      </c>
      <c r="AA13" s="45">
        <v>6.3645709283743912E-2</v>
      </c>
      <c r="AC13" s="19">
        <f t="shared" si="2"/>
        <v>36520</v>
      </c>
      <c r="AD13" s="19">
        <f t="shared" si="3"/>
        <v>0</v>
      </c>
      <c r="AE13" s="19" t="e">
        <f>#REF!-#REF!</f>
        <v>#REF!</v>
      </c>
      <c r="AF13" s="19">
        <f t="shared" si="4"/>
        <v>-24.347329292817108</v>
      </c>
      <c r="AG13" s="19">
        <f t="shared" si="5"/>
        <v>33939.220236063746</v>
      </c>
      <c r="AH13" s="19" t="e">
        <f t="shared" si="15"/>
        <v>#REF!</v>
      </c>
      <c r="AJ13" s="58"/>
    </row>
    <row r="14" spans="1:36" x14ac:dyDescent="0.25">
      <c r="A14" s="42" t="s">
        <v>12</v>
      </c>
      <c r="B14" s="40"/>
      <c r="C14" s="37">
        <v>2184</v>
      </c>
      <c r="D14" s="59" t="s">
        <v>21</v>
      </c>
      <c r="E14" s="13">
        <v>187</v>
      </c>
      <c r="F14" s="14">
        <v>924593.29621908139</v>
      </c>
      <c r="G14" s="14">
        <v>33637.56</v>
      </c>
      <c r="H14" s="14">
        <f t="shared" si="6"/>
        <v>958230.85621908144</v>
      </c>
      <c r="I14" s="14">
        <f t="shared" si="7"/>
        <v>5124.2291776421471</v>
      </c>
      <c r="J14" s="14">
        <v>42303.491304004216</v>
      </c>
      <c r="K14" s="14">
        <v>0</v>
      </c>
      <c r="L14" s="14">
        <v>60379.659199985785</v>
      </c>
      <c r="M14" s="14"/>
      <c r="N14" s="15"/>
      <c r="O14" s="13">
        <v>180</v>
      </c>
      <c r="P14" s="14">
        <v>942950.63788782514</v>
      </c>
      <c r="Q14" s="14">
        <f t="shared" si="8"/>
        <v>5238.6146549323621</v>
      </c>
      <c r="R14" s="14">
        <v>27307.410812742775</v>
      </c>
      <c r="S14" s="14">
        <v>0</v>
      </c>
      <c r="T14" s="14">
        <v>64386.770823522325</v>
      </c>
      <c r="U14" s="24">
        <f t="shared" si="9"/>
        <v>4007.1116235365407</v>
      </c>
      <c r="V14" s="24">
        <f t="shared" si="10"/>
        <v>-15280.218331256299</v>
      </c>
      <c r="W14" s="46">
        <f t="shared" si="11"/>
        <v>-1.5946280827928927E-2</v>
      </c>
      <c r="X14" s="34">
        <f t="shared" si="12"/>
        <v>-7</v>
      </c>
      <c r="Y14" s="34">
        <f t="shared" si="13"/>
        <v>114.38547729021502</v>
      </c>
      <c r="Z14" s="46">
        <f t="shared" si="14"/>
        <v>2.2322474917651602E-2</v>
      </c>
      <c r="AA14" s="45">
        <v>1.7540908910721242E-2</v>
      </c>
      <c r="AC14" s="19">
        <f t="shared" si="2"/>
        <v>18357.341668743757</v>
      </c>
      <c r="AD14" s="19">
        <f t="shared" si="3"/>
        <v>-14996.08049126144</v>
      </c>
      <c r="AE14" s="19" t="e">
        <f>#REF!-#REF!</f>
        <v>#REF!</v>
      </c>
      <c r="AF14" s="19">
        <f t="shared" si="4"/>
        <v>4007.1116235365407</v>
      </c>
      <c r="AG14" s="19">
        <f t="shared" si="5"/>
        <v>0</v>
      </c>
      <c r="AH14" s="19" t="e">
        <f t="shared" si="15"/>
        <v>#REF!</v>
      </c>
      <c r="AJ14" s="58"/>
    </row>
    <row r="15" spans="1:36" x14ac:dyDescent="0.25">
      <c r="A15" s="42" t="s">
        <v>12</v>
      </c>
      <c r="B15" s="40" t="s">
        <v>22</v>
      </c>
      <c r="C15" s="37">
        <v>3360</v>
      </c>
      <c r="D15" s="54" t="s">
        <v>23</v>
      </c>
      <c r="E15" s="13">
        <v>417</v>
      </c>
      <c r="F15" s="14">
        <v>1563750</v>
      </c>
      <c r="G15" s="14">
        <v>75009.960000000006</v>
      </c>
      <c r="H15" s="14">
        <f t="shared" si="6"/>
        <v>1638759.96</v>
      </c>
      <c r="I15" s="14">
        <f t="shared" si="7"/>
        <v>3929.88</v>
      </c>
      <c r="J15" s="14">
        <v>0</v>
      </c>
      <c r="K15" s="14">
        <v>138901.34770278793</v>
      </c>
      <c r="L15" s="14">
        <v>16107.576799996203</v>
      </c>
      <c r="M15" s="14"/>
      <c r="N15" s="15"/>
      <c r="O15" s="13">
        <v>418</v>
      </c>
      <c r="P15" s="14">
        <v>1747240</v>
      </c>
      <c r="Q15" s="14">
        <f t="shared" si="8"/>
        <v>4180</v>
      </c>
      <c r="R15" s="14">
        <v>0</v>
      </c>
      <c r="S15" s="14">
        <v>202006.73160982132</v>
      </c>
      <c r="T15" s="14">
        <v>15935.666804794409</v>
      </c>
      <c r="U15" s="24">
        <f t="shared" si="9"/>
        <v>-171.90999520179321</v>
      </c>
      <c r="V15" s="24">
        <f t="shared" si="10"/>
        <v>108480.04000000004</v>
      </c>
      <c r="W15" s="46">
        <f t="shared" si="11"/>
        <v>6.6196418418717151E-2</v>
      </c>
      <c r="X15" s="34">
        <f t="shared" si="12"/>
        <v>1</v>
      </c>
      <c r="Y15" s="34">
        <f t="shared" si="13"/>
        <v>250.11999999999989</v>
      </c>
      <c r="Z15" s="46">
        <f t="shared" si="14"/>
        <v>6.3645709283743912E-2</v>
      </c>
      <c r="AA15" s="45">
        <v>6.3645709283743912E-2</v>
      </c>
      <c r="AC15" s="19">
        <f t="shared" si="2"/>
        <v>183490</v>
      </c>
      <c r="AD15" s="19">
        <f t="shared" si="3"/>
        <v>0</v>
      </c>
      <c r="AE15" s="19" t="e">
        <f>#REF!-#REF!</f>
        <v>#REF!</v>
      </c>
      <c r="AF15" s="19">
        <f t="shared" si="4"/>
        <v>-171.90999520179321</v>
      </c>
      <c r="AG15" s="19">
        <f t="shared" si="5"/>
        <v>63105.383907033392</v>
      </c>
      <c r="AH15" s="19" t="e">
        <f t="shared" si="15"/>
        <v>#REF!</v>
      </c>
      <c r="AJ15" s="58"/>
    </row>
    <row r="16" spans="1:36" x14ac:dyDescent="0.25">
      <c r="A16" s="42" t="s">
        <v>12</v>
      </c>
      <c r="B16" s="40" t="s">
        <v>24</v>
      </c>
      <c r="C16" s="37">
        <v>2102</v>
      </c>
      <c r="D16" s="59" t="s">
        <v>25</v>
      </c>
      <c r="E16" s="13">
        <v>243</v>
      </c>
      <c r="F16" s="14">
        <v>1108013.7336931429</v>
      </c>
      <c r="G16" s="14">
        <v>43710.84</v>
      </c>
      <c r="H16" s="14">
        <f t="shared" si="6"/>
        <v>1151724.573693143</v>
      </c>
      <c r="I16" s="14">
        <f t="shared" si="7"/>
        <v>4739.6072991487363</v>
      </c>
      <c r="J16" s="14">
        <v>59368.512160921469</v>
      </c>
      <c r="K16" s="14">
        <v>0</v>
      </c>
      <c r="L16" s="14">
        <v>85513.679999979897</v>
      </c>
      <c r="M16" s="14"/>
      <c r="N16" s="15"/>
      <c r="O16" s="13">
        <v>215</v>
      </c>
      <c r="P16" s="14">
        <v>1050886.8547675153</v>
      </c>
      <c r="Q16" s="14">
        <f t="shared" si="8"/>
        <v>4887.8458361279781</v>
      </c>
      <c r="R16" s="14">
        <v>34756.826634039404</v>
      </c>
      <c r="S16" s="14">
        <v>0</v>
      </c>
      <c r="T16" s="14">
        <v>86513.737102871135</v>
      </c>
      <c r="U16" s="24">
        <f t="shared" si="9"/>
        <v>1000.0571028912382</v>
      </c>
      <c r="V16" s="24">
        <f t="shared" si="10"/>
        <v>-100837.71892562765</v>
      </c>
      <c r="W16" s="46">
        <f t="shared" si="11"/>
        <v>-8.7553674922711267E-2</v>
      </c>
      <c r="X16" s="34">
        <f t="shared" si="12"/>
        <v>-28</v>
      </c>
      <c r="Y16" s="34">
        <f t="shared" si="13"/>
        <v>148.23853697924187</v>
      </c>
      <c r="Z16" s="46">
        <f t="shared" si="14"/>
        <v>3.1276544157121666E-2</v>
      </c>
      <c r="AA16" s="45">
        <v>1.7954044730986052E-2</v>
      </c>
      <c r="AC16" s="19">
        <f t="shared" si="2"/>
        <v>-57126.878925627563</v>
      </c>
      <c r="AD16" s="19">
        <f t="shared" si="3"/>
        <v>-24611.685526882065</v>
      </c>
      <c r="AE16" s="19" t="e">
        <f>#REF!-#REF!</f>
        <v>#REF!</v>
      </c>
      <c r="AF16" s="19">
        <f t="shared" si="4"/>
        <v>1000.0571028912382</v>
      </c>
      <c r="AG16" s="19">
        <f t="shared" si="5"/>
        <v>0</v>
      </c>
      <c r="AH16" s="19" t="e">
        <f t="shared" si="15"/>
        <v>#REF!</v>
      </c>
      <c r="AJ16" s="58"/>
    </row>
    <row r="17" spans="1:36" x14ac:dyDescent="0.25">
      <c r="A17" s="42" t="s">
        <v>12</v>
      </c>
      <c r="B17" s="40"/>
      <c r="C17" s="37">
        <v>2020</v>
      </c>
      <c r="D17" s="54" t="s">
        <v>26</v>
      </c>
      <c r="E17" s="13">
        <v>463</v>
      </c>
      <c r="F17" s="14">
        <v>2085239.2168468446</v>
      </c>
      <c r="G17" s="14">
        <v>83284.44</v>
      </c>
      <c r="H17" s="14">
        <f t="shared" si="6"/>
        <v>2168523.6568468446</v>
      </c>
      <c r="I17" s="14">
        <f t="shared" si="7"/>
        <v>4683.6364078765546</v>
      </c>
      <c r="J17" s="14">
        <v>10096.160569570726</v>
      </c>
      <c r="K17" s="14">
        <v>0</v>
      </c>
      <c r="L17" s="14">
        <v>141672.66399996664</v>
      </c>
      <c r="M17" s="14"/>
      <c r="N17" s="15"/>
      <c r="O17" s="13">
        <v>487</v>
      </c>
      <c r="P17" s="14">
        <v>2343003.2357733287</v>
      </c>
      <c r="Q17" s="14">
        <f t="shared" si="8"/>
        <v>4811.0949399863011</v>
      </c>
      <c r="R17" s="14">
        <v>0</v>
      </c>
      <c r="S17" s="14">
        <v>0</v>
      </c>
      <c r="T17" s="14">
        <v>168131.3027524653</v>
      </c>
      <c r="U17" s="24">
        <f t="shared" si="9"/>
        <v>26458.638752498664</v>
      </c>
      <c r="V17" s="24">
        <f t="shared" si="10"/>
        <v>174479.5789264841</v>
      </c>
      <c r="W17" s="46">
        <f t="shared" si="11"/>
        <v>8.0460076317630413E-2</v>
      </c>
      <c r="X17" s="34">
        <f t="shared" si="12"/>
        <v>24</v>
      </c>
      <c r="Y17" s="34">
        <f t="shared" si="13"/>
        <v>127.45853210974656</v>
      </c>
      <c r="Z17" s="46">
        <f t="shared" si="14"/>
        <v>2.7213583850231648E-2</v>
      </c>
      <c r="AA17" s="45">
        <v>2.9891104865456875E-2</v>
      </c>
      <c r="AC17" s="19">
        <f t="shared" si="2"/>
        <v>257764.01892648404</v>
      </c>
      <c r="AD17" s="19">
        <f t="shared" si="3"/>
        <v>-10096.160569570726</v>
      </c>
      <c r="AE17" s="19" t="e">
        <f>#REF!-#REF!</f>
        <v>#REF!</v>
      </c>
      <c r="AF17" s="19">
        <f t="shared" si="4"/>
        <v>26458.638752498664</v>
      </c>
      <c r="AG17" s="19">
        <f t="shared" si="5"/>
        <v>0</v>
      </c>
      <c r="AH17" s="19" t="e">
        <f t="shared" si="15"/>
        <v>#REF!</v>
      </c>
      <c r="AJ17" s="58"/>
    </row>
    <row r="18" spans="1:36" x14ac:dyDescent="0.25">
      <c r="A18" s="42" t="s">
        <v>12</v>
      </c>
      <c r="B18" s="40"/>
      <c r="C18" s="37">
        <v>2001</v>
      </c>
      <c r="D18" s="59" t="s">
        <v>27</v>
      </c>
      <c r="E18" s="13">
        <v>411</v>
      </c>
      <c r="F18" s="14">
        <v>1729199.4459468119</v>
      </c>
      <c r="G18" s="14">
        <v>73930.679999999993</v>
      </c>
      <c r="H18" s="14">
        <f t="shared" si="6"/>
        <v>1803130.1259468119</v>
      </c>
      <c r="I18" s="14">
        <f t="shared" si="7"/>
        <v>4387.1779220117078</v>
      </c>
      <c r="J18" s="14">
        <v>101365.77750229137</v>
      </c>
      <c r="K18" s="14">
        <v>0</v>
      </c>
      <c r="L18" s="14">
        <v>109457.5103999742</v>
      </c>
      <c r="M18" s="14"/>
      <c r="N18" s="15"/>
      <c r="O18" s="13">
        <v>411</v>
      </c>
      <c r="P18" s="14">
        <v>1836836.3515057482</v>
      </c>
      <c r="Q18" s="14">
        <f t="shared" si="8"/>
        <v>4469.1882031770028</v>
      </c>
      <c r="R18" s="14">
        <v>50138.18200492044</v>
      </c>
      <c r="S18" s="14">
        <v>0</v>
      </c>
      <c r="T18" s="14">
        <v>149363.89439998355</v>
      </c>
      <c r="U18" s="24">
        <f t="shared" si="9"/>
        <v>39906.384000009348</v>
      </c>
      <c r="V18" s="24">
        <f t="shared" si="10"/>
        <v>33706.225558936363</v>
      </c>
      <c r="W18" s="46">
        <f t="shared" si="11"/>
        <v>1.8693174205182572E-2</v>
      </c>
      <c r="X18" s="34">
        <f t="shared" si="12"/>
        <v>0</v>
      </c>
      <c r="Y18" s="34">
        <f t="shared" si="13"/>
        <v>82.010281165295055</v>
      </c>
      <c r="Z18" s="46">
        <f t="shared" si="14"/>
        <v>1.869317420518235E-2</v>
      </c>
      <c r="AA18" s="45">
        <v>1.869317420518235E-2</v>
      </c>
      <c r="AC18" s="19">
        <f t="shared" si="2"/>
        <v>107636.9055589363</v>
      </c>
      <c r="AD18" s="19">
        <f t="shared" si="3"/>
        <v>-51227.59549737093</v>
      </c>
      <c r="AE18" s="19" t="e">
        <f>#REF!-#REF!</f>
        <v>#REF!</v>
      </c>
      <c r="AF18" s="19">
        <f t="shared" si="4"/>
        <v>39906.384000009348</v>
      </c>
      <c r="AG18" s="19">
        <f t="shared" si="5"/>
        <v>0</v>
      </c>
      <c r="AH18" s="19" t="e">
        <f t="shared" si="15"/>
        <v>#REF!</v>
      </c>
      <c r="AJ18" s="58"/>
    </row>
    <row r="19" spans="1:36" x14ac:dyDescent="0.25">
      <c r="A19" s="42" t="s">
        <v>12</v>
      </c>
      <c r="B19" s="40"/>
      <c r="C19" s="37">
        <v>2038</v>
      </c>
      <c r="D19" s="54" t="s">
        <v>28</v>
      </c>
      <c r="E19" s="13">
        <v>633</v>
      </c>
      <c r="F19" s="14">
        <v>2709558.0648586196</v>
      </c>
      <c r="G19" s="14">
        <v>113864.04</v>
      </c>
      <c r="H19" s="14">
        <f t="shared" si="6"/>
        <v>2823422.1048586196</v>
      </c>
      <c r="I19" s="14">
        <f t="shared" si="7"/>
        <v>4460.3824721305209</v>
      </c>
      <c r="J19" s="14">
        <v>0</v>
      </c>
      <c r="K19" s="14">
        <v>0</v>
      </c>
      <c r="L19" s="14">
        <v>201437.22479995244</v>
      </c>
      <c r="M19" s="14"/>
      <c r="N19" s="15"/>
      <c r="O19" s="13">
        <v>633</v>
      </c>
      <c r="P19" s="14">
        <v>2912491.9485151973</v>
      </c>
      <c r="Q19" s="14">
        <f t="shared" si="8"/>
        <v>4601.0931256164258</v>
      </c>
      <c r="R19" s="14">
        <v>0</v>
      </c>
      <c r="S19" s="14">
        <v>0</v>
      </c>
      <c r="T19" s="14">
        <v>216744.67359997614</v>
      </c>
      <c r="U19" s="24">
        <f t="shared" si="9"/>
        <v>15307.448800023703</v>
      </c>
      <c r="V19" s="24">
        <f t="shared" si="10"/>
        <v>89069.843656577636</v>
      </c>
      <c r="W19" s="46">
        <f t="shared" si="11"/>
        <v>3.1546768548458948E-2</v>
      </c>
      <c r="X19" s="34">
        <f t="shared" si="12"/>
        <v>0</v>
      </c>
      <c r="Y19" s="34">
        <f t="shared" si="13"/>
        <v>140.71065348590491</v>
      </c>
      <c r="Z19" s="46">
        <f t="shared" si="14"/>
        <v>3.1546768548458948E-2</v>
      </c>
      <c r="AA19" s="45">
        <v>3.1546768548448512E-2</v>
      </c>
      <c r="AC19" s="19">
        <f t="shared" si="2"/>
        <v>202933.88365657767</v>
      </c>
      <c r="AD19" s="19">
        <f t="shared" si="3"/>
        <v>0</v>
      </c>
      <c r="AE19" s="19" t="e">
        <f>#REF!-#REF!</f>
        <v>#REF!</v>
      </c>
      <c r="AF19" s="19">
        <f t="shared" si="4"/>
        <v>15307.448800023703</v>
      </c>
      <c r="AG19" s="19">
        <f t="shared" si="5"/>
        <v>0</v>
      </c>
      <c r="AH19" s="19" t="e">
        <f t="shared" si="15"/>
        <v>#REF!</v>
      </c>
      <c r="AJ19" s="58"/>
    </row>
    <row r="20" spans="1:36" x14ac:dyDescent="0.25">
      <c r="A20" s="42" t="s">
        <v>12</v>
      </c>
      <c r="B20" s="40"/>
      <c r="C20" s="37">
        <v>2115</v>
      </c>
      <c r="D20" s="59" t="s">
        <v>29</v>
      </c>
      <c r="E20" s="13">
        <v>202</v>
      </c>
      <c r="F20" s="14">
        <v>852824.61884466163</v>
      </c>
      <c r="G20" s="14">
        <v>38196.377099999998</v>
      </c>
      <c r="H20" s="14">
        <f t="shared" si="6"/>
        <v>891020.99594466167</v>
      </c>
      <c r="I20" s="14">
        <f t="shared" si="7"/>
        <v>4410.9950294290184</v>
      </c>
      <c r="J20" s="14">
        <v>31215.534083546372</v>
      </c>
      <c r="K20" s="14">
        <v>0</v>
      </c>
      <c r="L20" s="14">
        <v>19628.139999995357</v>
      </c>
      <c r="M20" s="14"/>
      <c r="N20" s="15"/>
      <c r="O20" s="13">
        <v>201</v>
      </c>
      <c r="P20" s="14">
        <v>902580.75082977477</v>
      </c>
      <c r="Q20" s="14">
        <f t="shared" si="8"/>
        <v>4490.4514966655461</v>
      </c>
      <c r="R20" s="14">
        <v>27614.9811692168</v>
      </c>
      <c r="S20" s="14">
        <v>0</v>
      </c>
      <c r="T20" s="14">
        <v>19456.330336631519</v>
      </c>
      <c r="U20" s="24">
        <f t="shared" si="9"/>
        <v>-171.8096633638379</v>
      </c>
      <c r="V20" s="24">
        <f t="shared" si="10"/>
        <v>11559.7548851131</v>
      </c>
      <c r="W20" s="46">
        <f t="shared" si="11"/>
        <v>1.2973605490471662E-2</v>
      </c>
      <c r="X20" s="34">
        <f t="shared" si="12"/>
        <v>-1</v>
      </c>
      <c r="Y20" s="34">
        <f t="shared" si="13"/>
        <v>79.456467236527715</v>
      </c>
      <c r="Z20" s="46">
        <f t="shared" si="14"/>
        <v>1.8013275169528553E-2</v>
      </c>
      <c r="AA20" s="45">
        <v>1.7355419265399075E-2</v>
      </c>
      <c r="AC20" s="19">
        <f t="shared" si="2"/>
        <v>49756.131985113141</v>
      </c>
      <c r="AD20" s="19">
        <f t="shared" si="3"/>
        <v>-3600.5529143295716</v>
      </c>
      <c r="AE20" s="19" t="e">
        <f>#REF!-#REF!</f>
        <v>#REF!</v>
      </c>
      <c r="AF20" s="19">
        <f t="shared" si="4"/>
        <v>-171.8096633638379</v>
      </c>
      <c r="AG20" s="19">
        <f t="shared" si="5"/>
        <v>0</v>
      </c>
      <c r="AH20" s="19" t="e">
        <f t="shared" si="15"/>
        <v>#REF!</v>
      </c>
      <c r="AJ20" s="58"/>
    </row>
    <row r="21" spans="1:36" x14ac:dyDescent="0.25">
      <c r="A21" s="42" t="s">
        <v>12</v>
      </c>
      <c r="B21" s="40" t="s">
        <v>30</v>
      </c>
      <c r="C21" s="37">
        <v>2166</v>
      </c>
      <c r="D21" s="54" t="s">
        <v>31</v>
      </c>
      <c r="E21" s="13">
        <v>204</v>
      </c>
      <c r="F21" s="14">
        <v>786607.9466619764</v>
      </c>
      <c r="G21" s="14">
        <v>36695.519999999997</v>
      </c>
      <c r="H21" s="14">
        <f t="shared" si="6"/>
        <v>823303.46666197642</v>
      </c>
      <c r="I21" s="14">
        <f t="shared" si="7"/>
        <v>4035.8013071665509</v>
      </c>
      <c r="J21" s="14">
        <v>21607.946661976399</v>
      </c>
      <c r="K21" s="14">
        <v>20469.791940817056</v>
      </c>
      <c r="L21" s="14">
        <v>375.05999999991195</v>
      </c>
      <c r="M21" s="14"/>
      <c r="N21" s="15"/>
      <c r="O21" s="13">
        <v>192</v>
      </c>
      <c r="P21" s="14">
        <v>802560</v>
      </c>
      <c r="Q21" s="14">
        <f t="shared" si="8"/>
        <v>4180</v>
      </c>
      <c r="R21" s="14">
        <v>0</v>
      </c>
      <c r="S21" s="14">
        <v>39497.877625107416</v>
      </c>
      <c r="T21" s="14">
        <v>244.74503529409071</v>
      </c>
      <c r="U21" s="24">
        <f t="shared" si="9"/>
        <v>-130.31496470582124</v>
      </c>
      <c r="V21" s="24">
        <f t="shared" si="10"/>
        <v>-20743.466661976418</v>
      </c>
      <c r="W21" s="46">
        <f t="shared" si="11"/>
        <v>-2.5195407892644073E-2</v>
      </c>
      <c r="X21" s="34">
        <f t="shared" si="12"/>
        <v>-12</v>
      </c>
      <c r="Y21" s="34">
        <f t="shared" si="13"/>
        <v>144.19869283344906</v>
      </c>
      <c r="Z21" s="46">
        <f t="shared" si="14"/>
        <v>3.5729879114065666E-2</v>
      </c>
      <c r="AA21" s="45">
        <v>3.5729879114065666E-2</v>
      </c>
      <c r="AC21" s="19">
        <f t="shared" si="2"/>
        <v>15952.053338023601</v>
      </c>
      <c r="AD21" s="19">
        <f t="shared" si="3"/>
        <v>-21607.946661976399</v>
      </c>
      <c r="AE21" s="19" t="e">
        <f>#REF!-#REF!</f>
        <v>#REF!</v>
      </c>
      <c r="AF21" s="19">
        <f t="shared" si="4"/>
        <v>-130.31496470582124</v>
      </c>
      <c r="AG21" s="19">
        <f t="shared" si="5"/>
        <v>19028.085684290359</v>
      </c>
      <c r="AH21" s="19" t="e">
        <f t="shared" si="15"/>
        <v>#REF!</v>
      </c>
      <c r="AJ21" s="58"/>
    </row>
    <row r="22" spans="1:36" x14ac:dyDescent="0.25">
      <c r="A22" s="42" t="s">
        <v>12</v>
      </c>
      <c r="B22" s="40" t="s">
        <v>32</v>
      </c>
      <c r="C22" s="37">
        <v>2062</v>
      </c>
      <c r="D22" s="54" t="s">
        <v>33</v>
      </c>
      <c r="E22" s="13">
        <v>425</v>
      </c>
      <c r="F22" s="14">
        <v>1593750</v>
      </c>
      <c r="G22" s="14">
        <v>76449</v>
      </c>
      <c r="H22" s="14">
        <f t="shared" si="6"/>
        <v>1670199</v>
      </c>
      <c r="I22" s="14">
        <f t="shared" si="7"/>
        <v>3929.88</v>
      </c>
      <c r="J22" s="14">
        <v>0</v>
      </c>
      <c r="K22" s="14">
        <v>4983.4606762935091</v>
      </c>
      <c r="L22" s="14">
        <v>55743.91759998694</v>
      </c>
      <c r="M22" s="14"/>
      <c r="N22" s="15"/>
      <c r="O22" s="13">
        <v>427</v>
      </c>
      <c r="P22" s="14">
        <v>1784860</v>
      </c>
      <c r="Q22" s="14">
        <f t="shared" si="8"/>
        <v>4180</v>
      </c>
      <c r="R22" s="14">
        <v>0</v>
      </c>
      <c r="S22" s="14">
        <v>50126.686898330903</v>
      </c>
      <c r="T22" s="14">
        <v>72425.762738815567</v>
      </c>
      <c r="U22" s="24">
        <f t="shared" si="9"/>
        <v>16681.845138828627</v>
      </c>
      <c r="V22" s="24">
        <f t="shared" si="10"/>
        <v>114661</v>
      </c>
      <c r="W22" s="46">
        <f t="shared" si="11"/>
        <v>6.8651100856844005E-2</v>
      </c>
      <c r="X22" s="34">
        <f t="shared" si="12"/>
        <v>2</v>
      </c>
      <c r="Y22" s="34">
        <f t="shared" si="13"/>
        <v>250.11999999999989</v>
      </c>
      <c r="Z22" s="46">
        <f t="shared" si="14"/>
        <v>6.3645709283743912E-2</v>
      </c>
      <c r="AA22" s="45">
        <v>6.3645709283743912E-2</v>
      </c>
      <c r="AC22" s="19">
        <f t="shared" si="2"/>
        <v>191110</v>
      </c>
      <c r="AD22" s="19">
        <f t="shared" si="3"/>
        <v>0</v>
      </c>
      <c r="AE22" s="19" t="e">
        <f>#REF!-#REF!</f>
        <v>#REF!</v>
      </c>
      <c r="AF22" s="19">
        <f t="shared" si="4"/>
        <v>16681.845138828627</v>
      </c>
      <c r="AG22" s="19">
        <f t="shared" si="5"/>
        <v>45143.226222037396</v>
      </c>
      <c r="AH22" s="19" t="e">
        <f t="shared" si="15"/>
        <v>#REF!</v>
      </c>
      <c r="AJ22" s="58"/>
    </row>
    <row r="23" spans="1:36" x14ac:dyDescent="0.25">
      <c r="A23" s="42" t="s">
        <v>12</v>
      </c>
      <c r="B23" s="40" t="s">
        <v>34</v>
      </c>
      <c r="C23" s="37">
        <v>2075</v>
      </c>
      <c r="D23" s="54" t="s">
        <v>35</v>
      </c>
      <c r="E23" s="13">
        <v>628</v>
      </c>
      <c r="F23" s="14">
        <v>2840300.5585248335</v>
      </c>
      <c r="G23" s="14">
        <v>112964.64</v>
      </c>
      <c r="H23" s="14">
        <f t="shared" si="6"/>
        <v>2953265.1985248337</v>
      </c>
      <c r="I23" s="14">
        <f t="shared" si="7"/>
        <v>4702.6515900076965</v>
      </c>
      <c r="J23" s="14">
        <v>28401.212630599272</v>
      </c>
      <c r="K23" s="14">
        <v>0</v>
      </c>
      <c r="L23" s="14">
        <v>223140.69679994733</v>
      </c>
      <c r="M23" s="14"/>
      <c r="N23" s="15"/>
      <c r="O23" s="13">
        <v>627</v>
      </c>
      <c r="P23" s="14">
        <v>3007414.9391223043</v>
      </c>
      <c r="Q23" s="14">
        <f t="shared" si="8"/>
        <v>4796.5150544215376</v>
      </c>
      <c r="R23" s="14">
        <v>0</v>
      </c>
      <c r="S23" s="14">
        <v>0</v>
      </c>
      <c r="T23" s="14">
        <v>239960.73630188443</v>
      </c>
      <c r="U23" s="24">
        <f t="shared" si="9"/>
        <v>16820.039501937106</v>
      </c>
      <c r="V23" s="24">
        <f t="shared" si="10"/>
        <v>54149.740597470663</v>
      </c>
      <c r="W23" s="46">
        <f t="shared" si="11"/>
        <v>1.8335549623013314E-2</v>
      </c>
      <c r="X23" s="34">
        <f t="shared" si="12"/>
        <v>-1</v>
      </c>
      <c r="Y23" s="34">
        <f t="shared" si="13"/>
        <v>93.863464413841029</v>
      </c>
      <c r="Z23" s="46">
        <f t="shared" si="14"/>
        <v>1.9959689255585999E-2</v>
      </c>
      <c r="AA23" s="45">
        <v>1.9896061765524387E-2</v>
      </c>
      <c r="AC23" s="19">
        <f t="shared" si="2"/>
        <v>167114.38059747079</v>
      </c>
      <c r="AD23" s="19">
        <f t="shared" si="3"/>
        <v>-28401.212630599272</v>
      </c>
      <c r="AE23" s="19" t="e">
        <f>#REF!-#REF!</f>
        <v>#REF!</v>
      </c>
      <c r="AF23" s="19">
        <f t="shared" si="4"/>
        <v>16820.039501937106</v>
      </c>
      <c r="AG23" s="19">
        <f t="shared" si="5"/>
        <v>0</v>
      </c>
      <c r="AH23" s="19" t="e">
        <f t="shared" si="15"/>
        <v>#REF!</v>
      </c>
      <c r="AJ23" s="58"/>
    </row>
    <row r="24" spans="1:36" x14ac:dyDescent="0.25">
      <c r="A24" s="42" t="s">
        <v>12</v>
      </c>
      <c r="B24" s="40" t="s">
        <v>36</v>
      </c>
      <c r="C24" s="37">
        <v>2107</v>
      </c>
      <c r="D24" s="59" t="s">
        <v>37</v>
      </c>
      <c r="E24" s="13">
        <v>406</v>
      </c>
      <c r="F24" s="14">
        <v>1810855.7305760104</v>
      </c>
      <c r="G24" s="14">
        <v>73031.28</v>
      </c>
      <c r="H24" s="14">
        <f t="shared" si="6"/>
        <v>1883887.0105760104</v>
      </c>
      <c r="I24" s="14">
        <f t="shared" si="7"/>
        <v>4640.1157895960851</v>
      </c>
      <c r="J24" s="14">
        <v>43022.714242733782</v>
      </c>
      <c r="K24" s="14">
        <v>0</v>
      </c>
      <c r="L24" s="14">
        <v>116733.67439997257</v>
      </c>
      <c r="M24" s="14"/>
      <c r="N24" s="15"/>
      <c r="O24" s="13">
        <v>406</v>
      </c>
      <c r="P24" s="14">
        <v>1919208.3738275305</v>
      </c>
      <c r="Q24" s="14">
        <f t="shared" si="8"/>
        <v>4727.1142212500754</v>
      </c>
      <c r="R24" s="14">
        <v>20457.586851439439</v>
      </c>
      <c r="S24" s="14">
        <v>0</v>
      </c>
      <c r="T24" s="14">
        <v>125955.14959998615</v>
      </c>
      <c r="U24" s="24">
        <f t="shared" si="9"/>
        <v>9221.4752000135777</v>
      </c>
      <c r="V24" s="24">
        <f t="shared" si="10"/>
        <v>35321.363251520088</v>
      </c>
      <c r="W24" s="46">
        <f t="shared" si="11"/>
        <v>1.8749194114736412E-2</v>
      </c>
      <c r="X24" s="34">
        <f t="shared" si="12"/>
        <v>0</v>
      </c>
      <c r="Y24" s="34">
        <f t="shared" si="13"/>
        <v>86.998431653990338</v>
      </c>
      <c r="Z24" s="46">
        <f t="shared" si="14"/>
        <v>1.8749194114736412E-2</v>
      </c>
      <c r="AA24" s="45">
        <v>1.8749194114736412E-2</v>
      </c>
      <c r="AC24" s="19">
        <f t="shared" si="2"/>
        <v>108352.64325152012</v>
      </c>
      <c r="AD24" s="19">
        <f t="shared" si="3"/>
        <v>-22565.127391294343</v>
      </c>
      <c r="AE24" s="19" t="e">
        <f>#REF!-#REF!</f>
        <v>#REF!</v>
      </c>
      <c r="AF24" s="19">
        <f t="shared" si="4"/>
        <v>9221.4752000135777</v>
      </c>
      <c r="AG24" s="19">
        <f t="shared" si="5"/>
        <v>0</v>
      </c>
      <c r="AH24" s="19" t="e">
        <f t="shared" si="15"/>
        <v>#REF!</v>
      </c>
      <c r="AJ24" s="58"/>
    </row>
    <row r="25" spans="1:36" x14ac:dyDescent="0.25">
      <c r="A25" s="42" t="s">
        <v>12</v>
      </c>
      <c r="B25" s="40" t="s">
        <v>38</v>
      </c>
      <c r="C25" s="37">
        <v>3031</v>
      </c>
      <c r="D25" s="54" t="s">
        <v>39</v>
      </c>
      <c r="E25" s="13">
        <v>209</v>
      </c>
      <c r="F25" s="14">
        <v>801997.36099673505</v>
      </c>
      <c r="G25" s="14">
        <v>37594.92</v>
      </c>
      <c r="H25" s="14">
        <f t="shared" si="6"/>
        <v>839592.28099673509</v>
      </c>
      <c r="I25" s="14">
        <f t="shared" si="7"/>
        <v>4017.1879473527993</v>
      </c>
      <c r="J25" s="14">
        <v>18247.360996735049</v>
      </c>
      <c r="K25" s="14">
        <v>26581.603422943845</v>
      </c>
      <c r="L25" s="14">
        <v>1560.2495999996297</v>
      </c>
      <c r="M25" s="14"/>
      <c r="N25" s="15"/>
      <c r="O25" s="13">
        <v>205</v>
      </c>
      <c r="P25" s="14">
        <v>856900</v>
      </c>
      <c r="Q25" s="14">
        <f t="shared" si="8"/>
        <v>4180</v>
      </c>
      <c r="R25" s="14">
        <v>0</v>
      </c>
      <c r="S25" s="14">
        <v>53030.657338286059</v>
      </c>
      <c r="T25" s="14">
        <v>1383.235636363484</v>
      </c>
      <c r="U25" s="24">
        <f t="shared" si="9"/>
        <v>-177.01396363614572</v>
      </c>
      <c r="V25" s="24">
        <f t="shared" si="10"/>
        <v>17307.719003264909</v>
      </c>
      <c r="W25" s="46">
        <f t="shared" si="11"/>
        <v>2.0614433213604233E-2</v>
      </c>
      <c r="X25" s="34">
        <f t="shared" si="12"/>
        <v>-4</v>
      </c>
      <c r="Y25" s="34">
        <f t="shared" si="13"/>
        <v>162.81205264720074</v>
      </c>
      <c r="Z25" s="46">
        <f t="shared" si="14"/>
        <v>4.0528861178747988E-2</v>
      </c>
      <c r="AA25" s="45">
        <v>4.0528861178747988E-2</v>
      </c>
      <c r="AC25" s="19">
        <f t="shared" si="2"/>
        <v>54902.639003264951</v>
      </c>
      <c r="AD25" s="19">
        <f t="shared" si="3"/>
        <v>-18247.360996735049</v>
      </c>
      <c r="AE25" s="19" t="e">
        <f>#REF!-#REF!</f>
        <v>#REF!</v>
      </c>
      <c r="AF25" s="19">
        <f t="shared" si="4"/>
        <v>-177.01396363614572</v>
      </c>
      <c r="AG25" s="19">
        <f t="shared" si="5"/>
        <v>26449.053915342214</v>
      </c>
      <c r="AH25" s="19" t="e">
        <f t="shared" si="15"/>
        <v>#REF!</v>
      </c>
      <c r="AJ25" s="58"/>
    </row>
    <row r="26" spans="1:36" x14ac:dyDescent="0.25">
      <c r="A26" s="42" t="s">
        <v>12</v>
      </c>
      <c r="B26" s="40" t="s">
        <v>40</v>
      </c>
      <c r="C26" s="37">
        <v>2203</v>
      </c>
      <c r="D26" s="54" t="s">
        <v>41</v>
      </c>
      <c r="E26" s="13">
        <v>420</v>
      </c>
      <c r="F26" s="14">
        <v>1575000</v>
      </c>
      <c r="G26" s="14">
        <v>75549.600000000006</v>
      </c>
      <c r="H26" s="14">
        <f t="shared" si="6"/>
        <v>1650549.6</v>
      </c>
      <c r="I26" s="14">
        <f t="shared" si="7"/>
        <v>3929.88</v>
      </c>
      <c r="J26" s="14">
        <v>0</v>
      </c>
      <c r="K26" s="14">
        <v>151621.24775316336</v>
      </c>
      <c r="L26" s="14">
        <v>0</v>
      </c>
      <c r="M26" s="14"/>
      <c r="N26" s="15"/>
      <c r="O26" s="13">
        <v>416</v>
      </c>
      <c r="P26" s="14">
        <v>1738880</v>
      </c>
      <c r="Q26" s="14">
        <f t="shared" si="8"/>
        <v>4180</v>
      </c>
      <c r="R26" s="14">
        <v>0</v>
      </c>
      <c r="S26" s="14">
        <v>210903.4018039642</v>
      </c>
      <c r="T26" s="14">
        <v>0</v>
      </c>
      <c r="U26" s="24">
        <f t="shared" si="9"/>
        <v>0</v>
      </c>
      <c r="V26" s="24">
        <f t="shared" si="10"/>
        <v>88330.399999999907</v>
      </c>
      <c r="W26" s="46">
        <f t="shared" si="11"/>
        <v>5.3515750147708374E-2</v>
      </c>
      <c r="X26" s="34">
        <f t="shared" si="12"/>
        <v>-4</v>
      </c>
      <c r="Y26" s="34">
        <f t="shared" si="13"/>
        <v>250.11999999999989</v>
      </c>
      <c r="Z26" s="46">
        <f t="shared" si="14"/>
        <v>6.3645709283743912E-2</v>
      </c>
      <c r="AA26" s="45">
        <v>6.3645709283743912E-2</v>
      </c>
      <c r="AC26" s="19">
        <f t="shared" si="2"/>
        <v>163880</v>
      </c>
      <c r="AD26" s="19">
        <f t="shared" si="3"/>
        <v>0</v>
      </c>
      <c r="AE26" s="19" t="e">
        <f>#REF!-#REF!</f>
        <v>#REF!</v>
      </c>
      <c r="AF26" s="19">
        <f t="shared" si="4"/>
        <v>0</v>
      </c>
      <c r="AG26" s="19">
        <f t="shared" si="5"/>
        <v>59282.154050800833</v>
      </c>
      <c r="AH26" s="19" t="e">
        <f t="shared" si="15"/>
        <v>#REF!</v>
      </c>
      <c r="AJ26" s="58"/>
    </row>
    <row r="27" spans="1:36" x14ac:dyDescent="0.25">
      <c r="A27" s="42" t="s">
        <v>12</v>
      </c>
      <c r="B27" s="40"/>
      <c r="C27" s="37">
        <v>2036</v>
      </c>
      <c r="D27" s="59" t="s">
        <v>42</v>
      </c>
      <c r="E27" s="13">
        <v>620</v>
      </c>
      <c r="F27" s="14">
        <v>2674423.1161080613</v>
      </c>
      <c r="G27" s="14">
        <v>111525.6</v>
      </c>
      <c r="H27" s="14">
        <f t="shared" si="6"/>
        <v>2785948.7161080614</v>
      </c>
      <c r="I27" s="14">
        <f t="shared" si="7"/>
        <v>4493.4656711420348</v>
      </c>
      <c r="J27" s="14">
        <v>76621.033340577967</v>
      </c>
      <c r="K27" s="14">
        <v>0</v>
      </c>
      <c r="L27" s="14">
        <v>162851.05199996175</v>
      </c>
      <c r="M27" s="14"/>
      <c r="N27" s="15"/>
      <c r="O27" s="13">
        <v>611</v>
      </c>
      <c r="P27" s="14">
        <v>2799805.7776811388</v>
      </c>
      <c r="Q27" s="14">
        <f t="shared" si="8"/>
        <v>4582.3335150264138</v>
      </c>
      <c r="R27" s="14">
        <v>25651.713937608991</v>
      </c>
      <c r="S27" s="14">
        <v>0</v>
      </c>
      <c r="T27" s="14">
        <v>192219.81476643044</v>
      </c>
      <c r="U27" s="24">
        <f t="shared" si="9"/>
        <v>29368.762766468688</v>
      </c>
      <c r="V27" s="24">
        <f t="shared" si="10"/>
        <v>13857.061573077459</v>
      </c>
      <c r="W27" s="46">
        <f t="shared" si="11"/>
        <v>4.9739112184503664E-3</v>
      </c>
      <c r="X27" s="34">
        <f t="shared" si="12"/>
        <v>-9</v>
      </c>
      <c r="Y27" s="34">
        <f t="shared" si="13"/>
        <v>88.867843884378999</v>
      </c>
      <c r="Z27" s="46">
        <f t="shared" si="14"/>
        <v>1.9777127586643628E-2</v>
      </c>
      <c r="AA27" s="45">
        <v>1.9154192269809078E-2</v>
      </c>
      <c r="AC27" s="19">
        <f t="shared" si="2"/>
        <v>125382.66157307755</v>
      </c>
      <c r="AD27" s="19">
        <f t="shared" si="3"/>
        <v>-50969.319402968977</v>
      </c>
      <c r="AE27" s="19" t="e">
        <f>#REF!-#REF!</f>
        <v>#REF!</v>
      </c>
      <c r="AF27" s="19">
        <f t="shared" si="4"/>
        <v>29368.762766468688</v>
      </c>
      <c r="AG27" s="19">
        <f t="shared" si="5"/>
        <v>0</v>
      </c>
      <c r="AH27" s="19" t="e">
        <f t="shared" si="15"/>
        <v>#REF!</v>
      </c>
      <c r="AJ27" s="58"/>
    </row>
    <row r="28" spans="1:36" x14ac:dyDescent="0.25">
      <c r="A28" s="42" t="s">
        <v>12</v>
      </c>
      <c r="B28" s="40" t="s">
        <v>43</v>
      </c>
      <c r="C28" s="37">
        <v>2087</v>
      </c>
      <c r="D28" s="59" t="s">
        <v>44</v>
      </c>
      <c r="E28" s="13">
        <v>327</v>
      </c>
      <c r="F28" s="14">
        <v>1701717.9013163568</v>
      </c>
      <c r="G28" s="14">
        <v>62368.902900000001</v>
      </c>
      <c r="H28" s="14">
        <f t="shared" si="6"/>
        <v>1764086.8042163569</v>
      </c>
      <c r="I28" s="14">
        <f t="shared" si="7"/>
        <v>5394.7608691631713</v>
      </c>
      <c r="J28" s="14">
        <v>115099.2679399359</v>
      </c>
      <c r="K28" s="14">
        <v>0</v>
      </c>
      <c r="L28" s="14">
        <v>160070.60719996228</v>
      </c>
      <c r="M28" s="14"/>
      <c r="N28" s="15"/>
      <c r="O28" s="13">
        <v>310</v>
      </c>
      <c r="P28" s="14">
        <v>1709714.6515339818</v>
      </c>
      <c r="Q28" s="14">
        <f t="shared" si="8"/>
        <v>5515.2085533354248</v>
      </c>
      <c r="R28" s="14">
        <v>108177.14557378716</v>
      </c>
      <c r="S28" s="14">
        <v>0</v>
      </c>
      <c r="T28" s="14">
        <v>155522.58605502875</v>
      </c>
      <c r="U28" s="24">
        <f t="shared" si="9"/>
        <v>-4548.0211449335329</v>
      </c>
      <c r="V28" s="24">
        <f t="shared" si="10"/>
        <v>-54372.152682375163</v>
      </c>
      <c r="W28" s="46">
        <f t="shared" si="11"/>
        <v>-3.0821699109374823E-2</v>
      </c>
      <c r="X28" s="34">
        <f t="shared" si="12"/>
        <v>-17</v>
      </c>
      <c r="Y28" s="34">
        <f t="shared" si="13"/>
        <v>120.4476841722535</v>
      </c>
      <c r="Z28" s="46">
        <f t="shared" si="14"/>
        <v>2.2326788358820737E-2</v>
      </c>
      <c r="AA28" s="45">
        <v>1.8664251127343601E-2</v>
      </c>
      <c r="AC28" s="19">
        <f t="shared" si="2"/>
        <v>7996.75021762494</v>
      </c>
      <c r="AD28" s="19">
        <f t="shared" si="3"/>
        <v>-6922.1223661487456</v>
      </c>
      <c r="AE28" s="19" t="e">
        <f>#REF!-#REF!</f>
        <v>#REF!</v>
      </c>
      <c r="AF28" s="19">
        <f t="shared" si="4"/>
        <v>-4548.0211449335329</v>
      </c>
      <c r="AG28" s="19">
        <f t="shared" si="5"/>
        <v>0</v>
      </c>
      <c r="AH28" s="19" t="e">
        <f t="shared" si="15"/>
        <v>#REF!</v>
      </c>
      <c r="AJ28" s="58"/>
    </row>
    <row r="29" spans="1:36" x14ac:dyDescent="0.25">
      <c r="A29" s="42" t="s">
        <v>12</v>
      </c>
      <c r="B29" s="40" t="s">
        <v>45</v>
      </c>
      <c r="C29" s="37">
        <v>2094</v>
      </c>
      <c r="D29" s="54" t="s">
        <v>46</v>
      </c>
      <c r="E29" s="13">
        <v>420</v>
      </c>
      <c r="F29" s="14">
        <v>1835228.0279373385</v>
      </c>
      <c r="G29" s="14">
        <v>75549.600000000006</v>
      </c>
      <c r="H29" s="14">
        <f t="shared" si="6"/>
        <v>1910777.6279373385</v>
      </c>
      <c r="I29" s="14">
        <f t="shared" si="7"/>
        <v>4549.4705427079489</v>
      </c>
      <c r="J29" s="14">
        <v>0</v>
      </c>
      <c r="K29" s="14">
        <v>0</v>
      </c>
      <c r="L29" s="14">
        <v>131941.10719996909</v>
      </c>
      <c r="M29" s="14"/>
      <c r="N29" s="15"/>
      <c r="O29" s="13">
        <v>418</v>
      </c>
      <c r="P29" s="14">
        <v>1978958.140024439</v>
      </c>
      <c r="Q29" s="14">
        <f t="shared" si="8"/>
        <v>4734.3496172833466</v>
      </c>
      <c r="R29" s="14">
        <v>0</v>
      </c>
      <c r="S29" s="14">
        <v>0</v>
      </c>
      <c r="T29" s="14">
        <v>158307.99189331595</v>
      </c>
      <c r="U29" s="24">
        <f t="shared" si="9"/>
        <v>26366.884693346859</v>
      </c>
      <c r="V29" s="24">
        <f t="shared" si="10"/>
        <v>68180.512087100418</v>
      </c>
      <c r="W29" s="46">
        <f t="shared" si="11"/>
        <v>3.5682075763415977E-2</v>
      </c>
      <c r="X29" s="34">
        <f t="shared" si="12"/>
        <v>-2</v>
      </c>
      <c r="Y29" s="34">
        <f t="shared" si="13"/>
        <v>184.87907457539768</v>
      </c>
      <c r="Z29" s="46">
        <f t="shared" si="14"/>
        <v>4.0637492393862829E-2</v>
      </c>
      <c r="AA29" s="45">
        <v>4.0342467720544395E-2</v>
      </c>
      <c r="AC29" s="19">
        <f t="shared" si="2"/>
        <v>143730.11208710051</v>
      </c>
      <c r="AD29" s="19">
        <f t="shared" si="3"/>
        <v>0</v>
      </c>
      <c r="AE29" s="19" t="e">
        <f>#REF!-#REF!</f>
        <v>#REF!</v>
      </c>
      <c r="AF29" s="19">
        <f t="shared" si="4"/>
        <v>26366.884693346859</v>
      </c>
      <c r="AG29" s="19">
        <f t="shared" si="5"/>
        <v>0</v>
      </c>
      <c r="AH29" s="19" t="e">
        <f t="shared" si="15"/>
        <v>#REF!</v>
      </c>
      <c r="AJ29" s="58"/>
    </row>
    <row r="30" spans="1:36" x14ac:dyDescent="0.25">
      <c r="A30" s="42" t="s">
        <v>12</v>
      </c>
      <c r="B30" s="40"/>
      <c r="C30" s="37">
        <v>2013</v>
      </c>
      <c r="D30" s="59" t="s">
        <v>47</v>
      </c>
      <c r="E30" s="13">
        <v>185</v>
      </c>
      <c r="F30" s="14">
        <v>929618.95324688917</v>
      </c>
      <c r="G30" s="14">
        <v>33277.800000000003</v>
      </c>
      <c r="H30" s="14">
        <f t="shared" si="6"/>
        <v>962896.75324688922</v>
      </c>
      <c r="I30" s="14">
        <f t="shared" si="7"/>
        <v>5204.8473148480498</v>
      </c>
      <c r="J30" s="14">
        <v>64265.87323253043</v>
      </c>
      <c r="K30" s="14">
        <v>0</v>
      </c>
      <c r="L30" s="14">
        <v>63365.136799985041</v>
      </c>
      <c r="M30" s="14"/>
      <c r="N30" s="15"/>
      <c r="O30" s="13">
        <v>185</v>
      </c>
      <c r="P30" s="14">
        <v>979798.31135182688</v>
      </c>
      <c r="Q30" s="14">
        <f t="shared" si="8"/>
        <v>5296.2070883882534</v>
      </c>
      <c r="R30" s="14">
        <v>57029.722711698385</v>
      </c>
      <c r="S30" s="14">
        <v>0</v>
      </c>
      <c r="T30" s="14">
        <v>63935.227999992974</v>
      </c>
      <c r="U30" s="24">
        <f t="shared" si="9"/>
        <v>570.09120000793337</v>
      </c>
      <c r="V30" s="24">
        <f t="shared" si="10"/>
        <v>16901.558104937663</v>
      </c>
      <c r="W30" s="46">
        <f t="shared" si="11"/>
        <v>1.7552824898355412E-2</v>
      </c>
      <c r="X30" s="34">
        <f t="shared" si="12"/>
        <v>0</v>
      </c>
      <c r="Y30" s="34">
        <f t="shared" si="13"/>
        <v>91.359773540203605</v>
      </c>
      <c r="Z30" s="46">
        <f t="shared" si="14"/>
        <v>1.7552824898355412E-2</v>
      </c>
      <c r="AA30" s="45">
        <v>1.7552824898355412E-2</v>
      </c>
      <c r="AC30" s="19">
        <f t="shared" si="2"/>
        <v>50179.35810493771</v>
      </c>
      <c r="AD30" s="19">
        <f t="shared" si="3"/>
        <v>-7236.150520832045</v>
      </c>
      <c r="AE30" s="19" t="e">
        <f>#REF!-#REF!</f>
        <v>#REF!</v>
      </c>
      <c r="AF30" s="19">
        <f t="shared" si="4"/>
        <v>570.09120000793337</v>
      </c>
      <c r="AG30" s="19">
        <f t="shared" si="5"/>
        <v>0</v>
      </c>
      <c r="AH30" s="19" t="e">
        <f t="shared" si="15"/>
        <v>#REF!</v>
      </c>
      <c r="AJ30" s="58"/>
    </row>
    <row r="31" spans="1:36" x14ac:dyDescent="0.25">
      <c r="A31" s="42" t="s">
        <v>12</v>
      </c>
      <c r="B31" s="40"/>
      <c r="C31" s="37">
        <v>3024</v>
      </c>
      <c r="D31" s="54" t="s">
        <v>48</v>
      </c>
      <c r="E31" s="13">
        <v>412</v>
      </c>
      <c r="F31" s="14">
        <v>1607916.9359246714</v>
      </c>
      <c r="G31" s="14">
        <v>74110.559999999998</v>
      </c>
      <c r="H31" s="14">
        <f t="shared" si="6"/>
        <v>1682027.4959246714</v>
      </c>
      <c r="I31" s="14">
        <f t="shared" si="7"/>
        <v>4082.5910095259014</v>
      </c>
      <c r="J31" s="14">
        <v>0</v>
      </c>
      <c r="K31" s="14">
        <v>0</v>
      </c>
      <c r="L31" s="14">
        <v>56479.035199986647</v>
      </c>
      <c r="M31" s="14"/>
      <c r="N31" s="15"/>
      <c r="O31" s="13">
        <v>406</v>
      </c>
      <c r="P31" s="14">
        <v>1710189.2812774598</v>
      </c>
      <c r="Q31" s="14">
        <f t="shared" si="8"/>
        <v>4212.2888701415268</v>
      </c>
      <c r="R31" s="14">
        <v>0</v>
      </c>
      <c r="S31" s="14">
        <v>0</v>
      </c>
      <c r="T31" s="14">
        <v>61397.613308731103</v>
      </c>
      <c r="U31" s="24">
        <f t="shared" si="9"/>
        <v>4918.5781087444557</v>
      </c>
      <c r="V31" s="24">
        <f t="shared" si="10"/>
        <v>28161.7853527884</v>
      </c>
      <c r="W31" s="46">
        <f t="shared" si="11"/>
        <v>1.6742761590414323E-2</v>
      </c>
      <c r="X31" s="34">
        <f t="shared" si="12"/>
        <v>-6</v>
      </c>
      <c r="Y31" s="34">
        <f t="shared" si="13"/>
        <v>129.69786061562536</v>
      </c>
      <c r="Z31" s="46">
        <f t="shared" si="14"/>
        <v>3.1768516687809667E-2</v>
      </c>
      <c r="AA31" s="45">
        <v>3.0733358079768847E-2</v>
      </c>
      <c r="AC31" s="19">
        <f t="shared" si="2"/>
        <v>102272.34535278846</v>
      </c>
      <c r="AD31" s="19">
        <f t="shared" si="3"/>
        <v>0</v>
      </c>
      <c r="AE31" s="19" t="e">
        <f>#REF!-#REF!</f>
        <v>#REF!</v>
      </c>
      <c r="AF31" s="19">
        <f t="shared" si="4"/>
        <v>4918.5781087444557</v>
      </c>
      <c r="AG31" s="19">
        <f t="shared" si="5"/>
        <v>0</v>
      </c>
      <c r="AH31" s="19" t="e">
        <f t="shared" si="15"/>
        <v>#REF!</v>
      </c>
      <c r="AJ31" s="58"/>
    </row>
    <row r="32" spans="1:36" x14ac:dyDescent="0.25">
      <c r="A32" s="42" t="s">
        <v>12</v>
      </c>
      <c r="B32" s="40" t="s">
        <v>49</v>
      </c>
      <c r="C32" s="37">
        <v>2015</v>
      </c>
      <c r="D32" s="59" t="s">
        <v>50</v>
      </c>
      <c r="E32" s="13">
        <v>210</v>
      </c>
      <c r="F32" s="14">
        <v>962777.82346734311</v>
      </c>
      <c r="G32" s="14">
        <v>37774.800000000003</v>
      </c>
      <c r="H32" s="14">
        <f t="shared" si="6"/>
        <v>1000552.6234673432</v>
      </c>
      <c r="I32" s="14">
        <f t="shared" si="7"/>
        <v>4764.5363022254433</v>
      </c>
      <c r="J32" s="14">
        <v>86443.284826366813</v>
      </c>
      <c r="K32" s="14">
        <v>0</v>
      </c>
      <c r="L32" s="14">
        <v>29732.881499993051</v>
      </c>
      <c r="M32" s="14"/>
      <c r="N32" s="15"/>
      <c r="O32" s="13">
        <v>210</v>
      </c>
      <c r="P32" s="14">
        <v>1018207.2989766899</v>
      </c>
      <c r="Q32" s="14">
        <f t="shared" si="8"/>
        <v>4848.6061856032857</v>
      </c>
      <c r="R32" s="14">
        <v>77653.408204654348</v>
      </c>
      <c r="S32" s="14">
        <v>0</v>
      </c>
      <c r="T32" s="14">
        <v>31085.984611860575</v>
      </c>
      <c r="U32" s="24">
        <f t="shared" si="9"/>
        <v>1353.1031118675237</v>
      </c>
      <c r="V32" s="24">
        <f t="shared" si="10"/>
        <v>17654.675509346765</v>
      </c>
      <c r="W32" s="46">
        <f t="shared" si="11"/>
        <v>1.7644924509983007E-2</v>
      </c>
      <c r="X32" s="34">
        <f t="shared" si="12"/>
        <v>0</v>
      </c>
      <c r="Y32" s="34">
        <f t="shared" si="13"/>
        <v>84.069883377842416</v>
      </c>
      <c r="Z32" s="46">
        <f t="shared" si="14"/>
        <v>1.7644924509983229E-2</v>
      </c>
      <c r="AA32" s="45">
        <v>1.7644924509983229E-2</v>
      </c>
      <c r="AC32" s="19">
        <f t="shared" si="2"/>
        <v>55429.475509346812</v>
      </c>
      <c r="AD32" s="19">
        <f t="shared" si="3"/>
        <v>-8789.8766217124648</v>
      </c>
      <c r="AE32" s="19" t="e">
        <f>#REF!-#REF!</f>
        <v>#REF!</v>
      </c>
      <c r="AF32" s="19">
        <f t="shared" si="4"/>
        <v>1353.1031118675237</v>
      </c>
      <c r="AG32" s="19">
        <f t="shared" si="5"/>
        <v>0</v>
      </c>
      <c r="AH32" s="19" t="e">
        <f t="shared" si="15"/>
        <v>#REF!</v>
      </c>
      <c r="AJ32" s="58"/>
    </row>
    <row r="33" spans="1:36" x14ac:dyDescent="0.25">
      <c r="A33" s="42" t="s">
        <v>12</v>
      </c>
      <c r="B33" s="40"/>
      <c r="C33" s="37">
        <v>2186</v>
      </c>
      <c r="D33" s="54" t="s">
        <v>339</v>
      </c>
      <c r="E33" s="13">
        <v>427</v>
      </c>
      <c r="F33" s="14">
        <v>1869358.3199281867</v>
      </c>
      <c r="G33" s="14">
        <v>76808.759999999995</v>
      </c>
      <c r="H33" s="14">
        <f t="shared" si="6"/>
        <v>1946167.0799281867</v>
      </c>
      <c r="I33" s="14">
        <f t="shared" si="7"/>
        <v>4557.7683370683526</v>
      </c>
      <c r="J33" s="14">
        <v>0</v>
      </c>
      <c r="K33" s="14">
        <v>0</v>
      </c>
      <c r="L33" s="14">
        <v>103971.63279997552</v>
      </c>
      <c r="M33" s="14"/>
      <c r="N33" s="15"/>
      <c r="O33" s="13">
        <v>425</v>
      </c>
      <c r="P33" s="14">
        <v>2009322.7095998579</v>
      </c>
      <c r="Q33" s="14">
        <f t="shared" si="8"/>
        <v>4727.8181402349601</v>
      </c>
      <c r="R33" s="14">
        <v>0</v>
      </c>
      <c r="S33" s="14">
        <v>0</v>
      </c>
      <c r="T33" s="14">
        <v>123409.08655736348</v>
      </c>
      <c r="U33" s="24">
        <f t="shared" si="9"/>
        <v>19437.453757387964</v>
      </c>
      <c r="V33" s="24">
        <f t="shared" si="10"/>
        <v>63155.629671671195</v>
      </c>
      <c r="W33" s="46">
        <f t="shared" si="11"/>
        <v>3.2451288649894217E-2</v>
      </c>
      <c r="X33" s="34">
        <f t="shared" si="12"/>
        <v>-2</v>
      </c>
      <c r="Y33" s="34">
        <f t="shared" si="13"/>
        <v>170.04980316660749</v>
      </c>
      <c r="Z33" s="46">
        <f t="shared" si="14"/>
        <v>3.7309882949423168E-2</v>
      </c>
      <c r="AA33" s="45">
        <v>3.7024993926607186E-2</v>
      </c>
      <c r="AC33" s="19">
        <f t="shared" si="2"/>
        <v>139964.3896716712</v>
      </c>
      <c r="AD33" s="19">
        <f t="shared" si="3"/>
        <v>0</v>
      </c>
      <c r="AE33" s="19" t="e">
        <f>#REF!-#REF!</f>
        <v>#REF!</v>
      </c>
      <c r="AF33" s="19">
        <f t="shared" si="4"/>
        <v>19437.453757387964</v>
      </c>
      <c r="AG33" s="19">
        <f t="shared" si="5"/>
        <v>0</v>
      </c>
      <c r="AH33" s="19" t="e">
        <f t="shared" si="15"/>
        <v>#REF!</v>
      </c>
      <c r="AJ33" s="58"/>
    </row>
    <row r="34" spans="1:36" x14ac:dyDescent="0.25">
      <c r="A34" s="42" t="s">
        <v>12</v>
      </c>
      <c r="B34" s="40" t="s">
        <v>51</v>
      </c>
      <c r="C34" s="37">
        <v>2110</v>
      </c>
      <c r="D34" s="54" t="s">
        <v>52</v>
      </c>
      <c r="E34" s="13">
        <v>419</v>
      </c>
      <c r="F34" s="14">
        <v>1578570.1627888572</v>
      </c>
      <c r="G34" s="14">
        <v>75369.72</v>
      </c>
      <c r="H34" s="14">
        <f t="shared" si="6"/>
        <v>1653939.8827888572</v>
      </c>
      <c r="I34" s="14">
        <f t="shared" si="7"/>
        <v>3947.3505555819979</v>
      </c>
      <c r="J34" s="14">
        <v>7320.1627888572402</v>
      </c>
      <c r="K34" s="14">
        <v>69359.208403205412</v>
      </c>
      <c r="L34" s="14">
        <v>31675.067199992543</v>
      </c>
      <c r="M34" s="14"/>
      <c r="N34" s="15"/>
      <c r="O34" s="13">
        <v>419</v>
      </c>
      <c r="P34" s="14">
        <v>1751420</v>
      </c>
      <c r="Q34" s="14">
        <f t="shared" si="8"/>
        <v>4180</v>
      </c>
      <c r="R34" s="14">
        <v>0</v>
      </c>
      <c r="S34" s="14">
        <v>114827.63464348523</v>
      </c>
      <c r="T34" s="14">
        <v>47232.555999994802</v>
      </c>
      <c r="U34" s="24">
        <f t="shared" si="9"/>
        <v>15557.488800002258</v>
      </c>
      <c r="V34" s="24">
        <f t="shared" si="10"/>
        <v>97480.117211142788</v>
      </c>
      <c r="W34" s="46">
        <f t="shared" si="11"/>
        <v>5.8938126001758073E-2</v>
      </c>
      <c r="X34" s="34">
        <f t="shared" si="12"/>
        <v>0</v>
      </c>
      <c r="Y34" s="34">
        <f t="shared" si="13"/>
        <v>232.64944441800208</v>
      </c>
      <c r="Z34" s="46">
        <f t="shared" si="14"/>
        <v>5.8938126001758295E-2</v>
      </c>
      <c r="AA34" s="45">
        <v>5.8938126001758295E-2</v>
      </c>
      <c r="AC34" s="19">
        <f t="shared" si="2"/>
        <v>172849.83721114276</v>
      </c>
      <c r="AD34" s="19">
        <f t="shared" si="3"/>
        <v>-7320.1627888572402</v>
      </c>
      <c r="AE34" s="19" t="e">
        <f>#REF!-#REF!</f>
        <v>#REF!</v>
      </c>
      <c r="AF34" s="19">
        <f t="shared" si="4"/>
        <v>15557.488800002258</v>
      </c>
      <c r="AG34" s="19">
        <f t="shared" si="5"/>
        <v>45468.426240279819</v>
      </c>
      <c r="AH34" s="19" t="e">
        <f t="shared" si="15"/>
        <v>#REF!</v>
      </c>
      <c r="AJ34" s="58"/>
    </row>
    <row r="35" spans="1:36" x14ac:dyDescent="0.25">
      <c r="A35" s="42" t="s">
        <v>12</v>
      </c>
      <c r="B35" s="40" t="s">
        <v>53</v>
      </c>
      <c r="C35" s="37">
        <v>2111</v>
      </c>
      <c r="D35" s="54" t="s">
        <v>54</v>
      </c>
      <c r="E35" s="13">
        <v>422</v>
      </c>
      <c r="F35" s="14">
        <v>1582500</v>
      </c>
      <c r="G35" s="14">
        <v>75909.36</v>
      </c>
      <c r="H35" s="14">
        <f t="shared" si="6"/>
        <v>1658409.36</v>
      </c>
      <c r="I35" s="14">
        <f t="shared" si="7"/>
        <v>3929.88</v>
      </c>
      <c r="J35" s="14">
        <v>0</v>
      </c>
      <c r="K35" s="14">
        <v>75439.962237109881</v>
      </c>
      <c r="L35" s="14">
        <v>8011.2815999981203</v>
      </c>
      <c r="M35" s="14"/>
      <c r="N35" s="15"/>
      <c r="O35" s="13">
        <v>423</v>
      </c>
      <c r="P35" s="14">
        <v>1768140</v>
      </c>
      <c r="Q35" s="14">
        <f t="shared" si="8"/>
        <v>4180</v>
      </c>
      <c r="R35" s="14">
        <v>0</v>
      </c>
      <c r="S35" s="14">
        <v>135156.00692818899</v>
      </c>
      <c r="T35" s="14">
        <v>9829.8071146908624</v>
      </c>
      <c r="U35" s="24">
        <f t="shared" si="9"/>
        <v>1818.525514692742</v>
      </c>
      <c r="V35" s="24">
        <f t="shared" si="10"/>
        <v>109730.6399999999</v>
      </c>
      <c r="W35" s="46">
        <f t="shared" si="11"/>
        <v>6.6166196746501704E-2</v>
      </c>
      <c r="X35" s="34">
        <f t="shared" si="12"/>
        <v>1</v>
      </c>
      <c r="Y35" s="34">
        <f t="shared" si="13"/>
        <v>250.11999999999989</v>
      </c>
      <c r="Z35" s="46">
        <f t="shared" si="14"/>
        <v>6.3645709283743912E-2</v>
      </c>
      <c r="AA35" s="45">
        <v>6.3645709283743912E-2</v>
      </c>
      <c r="AC35" s="19">
        <f t="shared" si="2"/>
        <v>185640</v>
      </c>
      <c r="AD35" s="19">
        <f t="shared" si="3"/>
        <v>0</v>
      </c>
      <c r="AE35" s="19" t="e">
        <f>#REF!-#REF!</f>
        <v>#REF!</v>
      </c>
      <c r="AF35" s="19">
        <f t="shared" si="4"/>
        <v>1818.525514692742</v>
      </c>
      <c r="AG35" s="19">
        <f t="shared" si="5"/>
        <v>59716.044691079107</v>
      </c>
      <c r="AH35" s="19" t="e">
        <f t="shared" si="15"/>
        <v>#REF!</v>
      </c>
      <c r="AJ35" s="58"/>
    </row>
    <row r="36" spans="1:36" x14ac:dyDescent="0.25">
      <c r="A36" s="42" t="s">
        <v>12</v>
      </c>
      <c r="B36" s="40" t="s">
        <v>55</v>
      </c>
      <c r="C36" s="37">
        <v>2024</v>
      </c>
      <c r="D36" s="54" t="s">
        <v>56</v>
      </c>
      <c r="E36" s="13">
        <v>603</v>
      </c>
      <c r="F36" s="14">
        <v>2569776.3376353867</v>
      </c>
      <c r="G36" s="14">
        <v>108467.64</v>
      </c>
      <c r="H36" s="14">
        <f t="shared" si="6"/>
        <v>2678243.9776353869</v>
      </c>
      <c r="I36" s="14">
        <f t="shared" si="7"/>
        <v>4441.5323012195468</v>
      </c>
      <c r="J36" s="14">
        <v>17237.16953887837</v>
      </c>
      <c r="K36" s="14">
        <v>0</v>
      </c>
      <c r="L36" s="14">
        <v>165426.4639999608</v>
      </c>
      <c r="M36" s="14"/>
      <c r="N36" s="15"/>
      <c r="O36" s="13">
        <v>605</v>
      </c>
      <c r="P36" s="14">
        <v>2747994.2756428141</v>
      </c>
      <c r="Q36" s="14">
        <f t="shared" si="8"/>
        <v>4542.1392985831635</v>
      </c>
      <c r="R36" s="14">
        <v>0</v>
      </c>
      <c r="S36" s="14">
        <v>0</v>
      </c>
      <c r="T36" s="14">
        <v>173927.6996019709</v>
      </c>
      <c r="U36" s="24">
        <f t="shared" si="9"/>
        <v>8501.2356020100997</v>
      </c>
      <c r="V36" s="24">
        <f t="shared" si="10"/>
        <v>69750.298007427249</v>
      </c>
      <c r="W36" s="46">
        <f t="shared" si="11"/>
        <v>2.6043295005935052E-2</v>
      </c>
      <c r="X36" s="34">
        <f t="shared" si="12"/>
        <v>2</v>
      </c>
      <c r="Y36" s="34">
        <f t="shared" si="13"/>
        <v>100.60699736361676</v>
      </c>
      <c r="Z36" s="46">
        <f t="shared" si="14"/>
        <v>2.2651416344758424E-2</v>
      </c>
      <c r="AA36" s="45">
        <v>2.2796841406218293E-2</v>
      </c>
      <c r="AC36" s="19">
        <f t="shared" si="2"/>
        <v>178217.93800742738</v>
      </c>
      <c r="AD36" s="19">
        <f t="shared" si="3"/>
        <v>-17237.16953887837</v>
      </c>
      <c r="AE36" s="19" t="e">
        <f>#REF!-#REF!</f>
        <v>#REF!</v>
      </c>
      <c r="AF36" s="19">
        <f t="shared" si="4"/>
        <v>8501.2356020100997</v>
      </c>
      <c r="AG36" s="19">
        <f t="shared" si="5"/>
        <v>0</v>
      </c>
      <c r="AH36" s="19" t="e">
        <f t="shared" si="15"/>
        <v>#REF!</v>
      </c>
      <c r="AJ36" s="58"/>
    </row>
    <row r="37" spans="1:36" x14ac:dyDescent="0.25">
      <c r="A37" s="42" t="s">
        <v>12</v>
      </c>
      <c r="B37" s="40" t="s">
        <v>57</v>
      </c>
      <c r="C37" s="37">
        <v>2112</v>
      </c>
      <c r="D37" s="54" t="s">
        <v>340</v>
      </c>
      <c r="E37" s="13">
        <v>301</v>
      </c>
      <c r="F37" s="14">
        <v>1160750.6384256491</v>
      </c>
      <c r="G37" s="14">
        <v>54143.88</v>
      </c>
      <c r="H37" s="14">
        <f t="shared" si="6"/>
        <v>1214894.518425649</v>
      </c>
      <c r="I37" s="14">
        <f t="shared" si="7"/>
        <v>4036.1944133742491</v>
      </c>
      <c r="J37" s="14">
        <v>32000.638425649144</v>
      </c>
      <c r="K37" s="14">
        <v>26331.346752285306</v>
      </c>
      <c r="L37" s="14">
        <v>5780.9247999986337</v>
      </c>
      <c r="M37" s="14"/>
      <c r="N37" s="15"/>
      <c r="O37" s="13">
        <v>315</v>
      </c>
      <c r="P37" s="14">
        <v>1316700</v>
      </c>
      <c r="Q37" s="14">
        <f t="shared" si="8"/>
        <v>4180</v>
      </c>
      <c r="R37" s="14">
        <v>0</v>
      </c>
      <c r="S37" s="14">
        <v>76999.550619687609</v>
      </c>
      <c r="T37" s="14">
        <v>6703.9794418597276</v>
      </c>
      <c r="U37" s="24">
        <f t="shared" si="9"/>
        <v>923.05464186109384</v>
      </c>
      <c r="V37" s="24">
        <f t="shared" si="10"/>
        <v>101805.48157435097</v>
      </c>
      <c r="W37" s="46">
        <f t="shared" si="11"/>
        <v>8.3797794812901172E-2</v>
      </c>
      <c r="X37" s="34">
        <f t="shared" si="12"/>
        <v>14</v>
      </c>
      <c r="Y37" s="34">
        <f t="shared" si="13"/>
        <v>143.80558662575095</v>
      </c>
      <c r="Z37" s="46">
        <f t="shared" si="14"/>
        <v>3.562900393232793E-2</v>
      </c>
      <c r="AA37" s="45">
        <v>3.562900393232793E-2</v>
      </c>
      <c r="AC37" s="19">
        <f t="shared" si="2"/>
        <v>155949.36157435086</v>
      </c>
      <c r="AD37" s="19">
        <f t="shared" si="3"/>
        <v>-32000.638425649144</v>
      </c>
      <c r="AE37" s="19" t="e">
        <f>#REF!-#REF!</f>
        <v>#REF!</v>
      </c>
      <c r="AF37" s="19">
        <f t="shared" si="4"/>
        <v>923.05464186109384</v>
      </c>
      <c r="AG37" s="19">
        <f t="shared" si="5"/>
        <v>50668.203867402306</v>
      </c>
      <c r="AH37" s="19" t="e">
        <f t="shared" si="15"/>
        <v>#REF!</v>
      </c>
      <c r="AJ37" s="58"/>
    </row>
    <row r="38" spans="1:36" x14ac:dyDescent="0.25">
      <c r="A38" s="42" t="s">
        <v>12</v>
      </c>
      <c r="B38" s="40"/>
      <c r="C38" s="37">
        <v>2167</v>
      </c>
      <c r="D38" s="59" t="s">
        <v>341</v>
      </c>
      <c r="E38" s="13">
        <v>204</v>
      </c>
      <c r="F38" s="14">
        <v>887544.24377671268</v>
      </c>
      <c r="G38" s="14">
        <v>37012.474300000002</v>
      </c>
      <c r="H38" s="14">
        <f t="shared" si="6"/>
        <v>924556.71807671268</v>
      </c>
      <c r="I38" s="14">
        <f t="shared" si="7"/>
        <v>4532.1407748858464</v>
      </c>
      <c r="J38" s="14">
        <v>41271.312216396444</v>
      </c>
      <c r="K38" s="14">
        <v>0</v>
      </c>
      <c r="L38" s="14">
        <v>28134.50079999337</v>
      </c>
      <c r="M38" s="14"/>
      <c r="N38" s="15"/>
      <c r="O38" s="13">
        <v>207</v>
      </c>
      <c r="P38" s="14">
        <v>952792.54352939758</v>
      </c>
      <c r="Q38" s="14">
        <f t="shared" si="8"/>
        <v>4602.8625291275248</v>
      </c>
      <c r="R38" s="14">
        <v>32482.25066715409</v>
      </c>
      <c r="S38" s="14">
        <v>0</v>
      </c>
      <c r="T38" s="14">
        <v>30065.471470584926</v>
      </c>
      <c r="U38" s="24">
        <f t="shared" si="9"/>
        <v>1930.970670591556</v>
      </c>
      <c r="V38" s="24">
        <f t="shared" si="10"/>
        <v>28235.82545268489</v>
      </c>
      <c r="W38" s="46">
        <f t="shared" si="11"/>
        <v>3.0539852126564737E-2</v>
      </c>
      <c r="X38" s="34">
        <f t="shared" si="12"/>
        <v>3</v>
      </c>
      <c r="Y38" s="34">
        <f t="shared" si="13"/>
        <v>70.721754241678354</v>
      </c>
      <c r="Z38" s="46">
        <f t="shared" si="14"/>
        <v>1.5604491950817589E-2</v>
      </c>
      <c r="AA38" s="45">
        <v>1.7451344072322739E-2</v>
      </c>
      <c r="AC38" s="19">
        <f t="shared" ref="AC38:AC69" si="16">P38-F38</f>
        <v>65248.299752684892</v>
      </c>
      <c r="AD38" s="19">
        <f t="shared" ref="AD38:AD69" si="17">R38-J38</f>
        <v>-8789.0615492423531</v>
      </c>
      <c r="AE38" s="19" t="e">
        <f>#REF!-#REF!</f>
        <v>#REF!</v>
      </c>
      <c r="AF38" s="19">
        <f t="shared" ref="AF38:AF69" si="18">T38-L38</f>
        <v>1930.970670591556</v>
      </c>
      <c r="AG38" s="19">
        <f t="shared" ref="AG38:AG69" si="19">S38-K38</f>
        <v>0</v>
      </c>
      <c r="AH38" s="19" t="e">
        <f t="shared" si="15"/>
        <v>#REF!</v>
      </c>
      <c r="AJ38" s="58"/>
    </row>
    <row r="39" spans="1:36" x14ac:dyDescent="0.25">
      <c r="A39" s="42" t="s">
        <v>12</v>
      </c>
      <c r="B39" s="40"/>
      <c r="C39" s="37">
        <v>2025</v>
      </c>
      <c r="D39" s="54" t="s">
        <v>58</v>
      </c>
      <c r="E39" s="13">
        <v>376</v>
      </c>
      <c r="F39" s="14">
        <v>1705383.7602172426</v>
      </c>
      <c r="G39" s="14">
        <v>67634.880000000005</v>
      </c>
      <c r="H39" s="14">
        <f t="shared" si="6"/>
        <v>1773018.6402172428</v>
      </c>
      <c r="I39" s="14">
        <f t="shared" si="7"/>
        <v>4715.4751069607519</v>
      </c>
      <c r="J39" s="14">
        <v>22200.455742851365</v>
      </c>
      <c r="K39" s="14">
        <v>0</v>
      </c>
      <c r="L39" s="14">
        <v>115098.41279997282</v>
      </c>
      <c r="M39" s="14"/>
      <c r="N39" s="15"/>
      <c r="O39" s="13">
        <v>365</v>
      </c>
      <c r="P39" s="14">
        <v>1779320.1667522469</v>
      </c>
      <c r="Q39" s="14">
        <f t="shared" si="8"/>
        <v>4874.849771923964</v>
      </c>
      <c r="R39" s="14">
        <v>0</v>
      </c>
      <c r="S39" s="14">
        <v>0</v>
      </c>
      <c r="T39" s="14">
        <v>144236.90399998412</v>
      </c>
      <c r="U39" s="24">
        <f t="shared" si="9"/>
        <v>29138.491200011296</v>
      </c>
      <c r="V39" s="24">
        <f t="shared" si="10"/>
        <v>6301.5265350041445</v>
      </c>
      <c r="W39" s="46">
        <f t="shared" si="11"/>
        <v>3.5541231164000209E-3</v>
      </c>
      <c r="X39" s="34">
        <f t="shared" si="12"/>
        <v>-11</v>
      </c>
      <c r="Y39" s="34">
        <f t="shared" si="13"/>
        <v>159.37466496321213</v>
      </c>
      <c r="Z39" s="46">
        <f t="shared" si="14"/>
        <v>3.3798219977442256E-2</v>
      </c>
      <c r="AA39" s="45">
        <v>3.1795587332586361E-2</v>
      </c>
      <c r="AC39" s="19">
        <f t="shared" si="16"/>
        <v>73936.406535004266</v>
      </c>
      <c r="AD39" s="19">
        <f t="shared" si="17"/>
        <v>-22200.455742851365</v>
      </c>
      <c r="AE39" s="19" t="e">
        <f>#REF!-#REF!</f>
        <v>#REF!</v>
      </c>
      <c r="AF39" s="19">
        <f t="shared" si="18"/>
        <v>29138.491200011296</v>
      </c>
      <c r="AG39" s="19">
        <f t="shared" si="19"/>
        <v>0</v>
      </c>
      <c r="AH39" s="19" t="e">
        <f t="shared" si="15"/>
        <v>#REF!</v>
      </c>
      <c r="AJ39" s="58"/>
    </row>
    <row r="40" spans="1:36" x14ac:dyDescent="0.25">
      <c r="A40" s="42" t="s">
        <v>12</v>
      </c>
      <c r="B40" s="40"/>
      <c r="C40" s="37">
        <v>2018</v>
      </c>
      <c r="D40" s="59" t="s">
        <v>59</v>
      </c>
      <c r="E40" s="13">
        <v>417</v>
      </c>
      <c r="F40" s="14">
        <v>1929071.49933315</v>
      </c>
      <c r="G40" s="14">
        <v>75009.960000000006</v>
      </c>
      <c r="H40" s="14">
        <f t="shared" si="6"/>
        <v>2004081.4593331499</v>
      </c>
      <c r="I40" s="14">
        <f t="shared" si="7"/>
        <v>4805.9507418061148</v>
      </c>
      <c r="J40" s="14">
        <v>202193.97286510142</v>
      </c>
      <c r="K40" s="14">
        <v>0</v>
      </c>
      <c r="L40" s="14">
        <v>115058.40639997291</v>
      </c>
      <c r="M40" s="14"/>
      <c r="N40" s="15"/>
      <c r="O40" s="13">
        <v>414</v>
      </c>
      <c r="P40" s="14">
        <v>2027965.0722536275</v>
      </c>
      <c r="Q40" s="14">
        <f t="shared" si="8"/>
        <v>4898.4663581005498</v>
      </c>
      <c r="R40" s="14">
        <v>188403.08924692753</v>
      </c>
      <c r="S40" s="14">
        <v>0</v>
      </c>
      <c r="T40" s="14">
        <v>116683.27065322455</v>
      </c>
      <c r="U40" s="24">
        <f t="shared" si="9"/>
        <v>1624.8642532516387</v>
      </c>
      <c r="V40" s="24">
        <f t="shared" si="10"/>
        <v>23883.612920477521</v>
      </c>
      <c r="W40" s="46">
        <f t="shared" si="11"/>
        <v>1.1917486092818175E-2</v>
      </c>
      <c r="X40" s="34">
        <f t="shared" si="12"/>
        <v>-3</v>
      </c>
      <c r="Y40" s="34">
        <f t="shared" si="13"/>
        <v>92.515616294434949</v>
      </c>
      <c r="Z40" s="46">
        <f t="shared" si="14"/>
        <v>1.9250221499288012E-2</v>
      </c>
      <c r="AA40" s="45">
        <v>1.882421098751963E-2</v>
      </c>
      <c r="AC40" s="19">
        <f t="shared" si="16"/>
        <v>98893.572920477483</v>
      </c>
      <c r="AD40" s="19">
        <f t="shared" si="17"/>
        <v>-13790.883618173888</v>
      </c>
      <c r="AE40" s="19" t="e">
        <f>#REF!-#REF!</f>
        <v>#REF!</v>
      </c>
      <c r="AF40" s="19">
        <f t="shared" si="18"/>
        <v>1624.8642532516387</v>
      </c>
      <c r="AG40" s="19">
        <f t="shared" si="19"/>
        <v>0</v>
      </c>
      <c r="AH40" s="19" t="e">
        <f t="shared" si="15"/>
        <v>#REF!</v>
      </c>
      <c r="AJ40" s="58"/>
    </row>
    <row r="41" spans="1:36" x14ac:dyDescent="0.25">
      <c r="A41" s="42" t="s">
        <v>12</v>
      </c>
      <c r="B41" s="40"/>
      <c r="C41" s="37">
        <v>2008</v>
      </c>
      <c r="D41" s="59" t="s">
        <v>60</v>
      </c>
      <c r="E41" s="13">
        <v>419</v>
      </c>
      <c r="F41" s="14">
        <v>1717476.7948907588</v>
      </c>
      <c r="G41" s="14">
        <v>81334.1486</v>
      </c>
      <c r="H41" s="14">
        <f t="shared" si="6"/>
        <v>1798810.9434907588</v>
      </c>
      <c r="I41" s="14">
        <f t="shared" si="7"/>
        <v>4293.1048770662501</v>
      </c>
      <c r="J41" s="14">
        <v>111691.5883751181</v>
      </c>
      <c r="K41" s="14">
        <v>0</v>
      </c>
      <c r="L41" s="14">
        <v>96880.498399977194</v>
      </c>
      <c r="M41" s="14"/>
      <c r="N41" s="15"/>
      <c r="O41" s="13">
        <v>420</v>
      </c>
      <c r="P41" s="14">
        <v>1836522.9379958021</v>
      </c>
      <c r="Q41" s="14">
        <f t="shared" si="8"/>
        <v>4372.6736618947671</v>
      </c>
      <c r="R41" s="14">
        <v>80922.937995801913</v>
      </c>
      <c r="S41" s="14">
        <v>14960.463199821897</v>
      </c>
      <c r="T41" s="14">
        <v>107899.12267301916</v>
      </c>
      <c r="U41" s="24">
        <f t="shared" si="9"/>
        <v>11018.624273041962</v>
      </c>
      <c r="V41" s="24">
        <f t="shared" si="10"/>
        <v>37711.994505043374</v>
      </c>
      <c r="W41" s="46">
        <f t="shared" si="11"/>
        <v>2.0964957235505732E-2</v>
      </c>
      <c r="X41" s="34">
        <f t="shared" si="12"/>
        <v>1</v>
      </c>
      <c r="Y41" s="34">
        <f t="shared" si="13"/>
        <v>79.568784828516982</v>
      </c>
      <c r="Z41" s="46">
        <f t="shared" si="14"/>
        <v>1.8534088289706929E-2</v>
      </c>
      <c r="AA41" s="45">
        <v>1.8690036343993466E-2</v>
      </c>
      <c r="AC41" s="19">
        <f t="shared" si="16"/>
        <v>119046.14310504333</v>
      </c>
      <c r="AD41" s="19">
        <f t="shared" si="17"/>
        <v>-30768.650379316183</v>
      </c>
      <c r="AE41" s="19" t="e">
        <f>#REF!-#REF!</f>
        <v>#REF!</v>
      </c>
      <c r="AF41" s="19">
        <f t="shared" si="18"/>
        <v>11018.624273041962</v>
      </c>
      <c r="AG41" s="19">
        <f t="shared" si="19"/>
        <v>14960.463199821897</v>
      </c>
      <c r="AH41" s="19" t="e">
        <f t="shared" si="15"/>
        <v>#REF!</v>
      </c>
      <c r="AJ41" s="58"/>
    </row>
    <row r="42" spans="1:36" x14ac:dyDescent="0.25">
      <c r="A42" s="42" t="s">
        <v>12</v>
      </c>
      <c r="B42" s="40"/>
      <c r="C42" s="37">
        <v>3028</v>
      </c>
      <c r="D42" s="54" t="s">
        <v>61</v>
      </c>
      <c r="E42" s="13">
        <v>211</v>
      </c>
      <c r="F42" s="14">
        <v>821728.4731668809</v>
      </c>
      <c r="G42" s="14">
        <v>37954.68</v>
      </c>
      <c r="H42" s="14">
        <f t="shared" si="6"/>
        <v>859683.15316688095</v>
      </c>
      <c r="I42" s="14">
        <f t="shared" si="7"/>
        <v>4074.3277401273976</v>
      </c>
      <c r="J42" s="14">
        <v>30478.473166880896</v>
      </c>
      <c r="K42" s="14">
        <v>3058.844886684532</v>
      </c>
      <c r="L42" s="14">
        <v>6576.0519999984508</v>
      </c>
      <c r="M42" s="14"/>
      <c r="N42" s="15"/>
      <c r="O42" s="13">
        <v>212</v>
      </c>
      <c r="P42" s="14">
        <v>886160</v>
      </c>
      <c r="Q42" s="14">
        <f t="shared" si="8"/>
        <v>4180</v>
      </c>
      <c r="R42" s="14">
        <v>0</v>
      </c>
      <c r="S42" s="14">
        <v>33917.782946685067</v>
      </c>
      <c r="T42" s="14">
        <v>5873.6410540277893</v>
      </c>
      <c r="U42" s="24">
        <f t="shared" si="9"/>
        <v>-702.41094597066149</v>
      </c>
      <c r="V42" s="24">
        <f t="shared" si="10"/>
        <v>26476.846833119052</v>
      </c>
      <c r="W42" s="46">
        <f t="shared" si="11"/>
        <v>3.0798378141509763E-2</v>
      </c>
      <c r="X42" s="34">
        <f t="shared" si="12"/>
        <v>1</v>
      </c>
      <c r="Y42" s="34">
        <f t="shared" si="13"/>
        <v>105.67225987260235</v>
      </c>
      <c r="Z42" s="46">
        <f t="shared" si="14"/>
        <v>2.5936121640842247E-2</v>
      </c>
      <c r="AA42" s="45">
        <v>2.5936121640842247E-2</v>
      </c>
      <c r="AC42" s="19">
        <f t="shared" si="16"/>
        <v>64431.526833119104</v>
      </c>
      <c r="AD42" s="19">
        <f t="shared" si="17"/>
        <v>-30478.473166880896</v>
      </c>
      <c r="AE42" s="19" t="e">
        <f>#REF!-#REF!</f>
        <v>#REF!</v>
      </c>
      <c r="AF42" s="19">
        <f t="shared" si="18"/>
        <v>-702.41094597066149</v>
      </c>
      <c r="AG42" s="19">
        <f t="shared" si="19"/>
        <v>30858.938060000535</v>
      </c>
      <c r="AH42" s="19" t="e">
        <f t="shared" si="15"/>
        <v>#REF!</v>
      </c>
      <c r="AJ42" s="58"/>
    </row>
    <row r="43" spans="1:36" x14ac:dyDescent="0.25">
      <c r="A43" s="42" t="s">
        <v>12</v>
      </c>
      <c r="B43" s="40" t="s">
        <v>62</v>
      </c>
      <c r="C43" s="37">
        <v>2147</v>
      </c>
      <c r="D43" s="59" t="s">
        <v>63</v>
      </c>
      <c r="E43" s="13">
        <v>203</v>
      </c>
      <c r="F43" s="14">
        <v>807957.637960508</v>
      </c>
      <c r="G43" s="14">
        <v>36515.64</v>
      </c>
      <c r="H43" s="14">
        <f t="shared" si="6"/>
        <v>844473.27796050801</v>
      </c>
      <c r="I43" s="14">
        <f t="shared" si="7"/>
        <v>4159.9668865049653</v>
      </c>
      <c r="J43" s="14">
        <v>25249.875730555155</v>
      </c>
      <c r="K43" s="14">
        <v>0</v>
      </c>
      <c r="L43" s="14">
        <v>2565.4103999993945</v>
      </c>
      <c r="M43" s="14"/>
      <c r="N43" s="15"/>
      <c r="O43" s="13">
        <v>204</v>
      </c>
      <c r="P43" s="14">
        <v>862657.53660188429</v>
      </c>
      <c r="Q43" s="14">
        <f t="shared" si="8"/>
        <v>4228.7134147151191</v>
      </c>
      <c r="R43" s="14">
        <v>9937.5366018842906</v>
      </c>
      <c r="S43" s="14">
        <v>7092.2024705170297</v>
      </c>
      <c r="T43" s="14">
        <v>2165.9622620687273</v>
      </c>
      <c r="U43" s="24">
        <f t="shared" si="9"/>
        <v>-399.44813793066714</v>
      </c>
      <c r="V43" s="24">
        <f t="shared" si="10"/>
        <v>18184.258641376277</v>
      </c>
      <c r="W43" s="46">
        <f t="shared" si="11"/>
        <v>2.1533255244373439E-2</v>
      </c>
      <c r="X43" s="34">
        <f t="shared" si="12"/>
        <v>1</v>
      </c>
      <c r="Y43" s="34">
        <f t="shared" si="13"/>
        <v>68.746528210153883</v>
      </c>
      <c r="Z43" s="46">
        <f t="shared" si="14"/>
        <v>1.6525739287293284E-2</v>
      </c>
      <c r="AA43" s="45">
        <v>1.7209648876408634E-2</v>
      </c>
      <c r="AC43" s="19">
        <f t="shared" si="16"/>
        <v>54699.89864137629</v>
      </c>
      <c r="AD43" s="19">
        <f t="shared" si="17"/>
        <v>-15312.339128670865</v>
      </c>
      <c r="AE43" s="19" t="e">
        <f>#REF!-#REF!</f>
        <v>#REF!</v>
      </c>
      <c r="AF43" s="19">
        <f t="shared" si="18"/>
        <v>-399.44813793066714</v>
      </c>
      <c r="AG43" s="19">
        <f t="shared" si="19"/>
        <v>7092.2024705170297</v>
      </c>
      <c r="AH43" s="19" t="e">
        <f t="shared" si="15"/>
        <v>#REF!</v>
      </c>
      <c r="AJ43" s="58"/>
    </row>
    <row r="44" spans="1:36" x14ac:dyDescent="0.25">
      <c r="A44" s="42" t="s">
        <v>12</v>
      </c>
      <c r="B44" s="40" t="s">
        <v>64</v>
      </c>
      <c r="C44" s="37">
        <v>2120</v>
      </c>
      <c r="D44" s="59" t="s">
        <v>342</v>
      </c>
      <c r="E44" s="13">
        <v>400</v>
      </c>
      <c r="F44" s="14">
        <v>1762588.8812053108</v>
      </c>
      <c r="G44" s="14">
        <v>71952</v>
      </c>
      <c r="H44" s="14">
        <f t="shared" si="6"/>
        <v>1834540.8812053108</v>
      </c>
      <c r="I44" s="14">
        <f t="shared" si="7"/>
        <v>4586.3522030132772</v>
      </c>
      <c r="J44" s="14">
        <v>39516.536710052518</v>
      </c>
      <c r="K44" s="14">
        <v>0</v>
      </c>
      <c r="L44" s="14">
        <v>99515.919999976555</v>
      </c>
      <c r="M44" s="14"/>
      <c r="N44" s="15"/>
      <c r="O44" s="13">
        <v>400</v>
      </c>
      <c r="P44" s="14">
        <v>1868875.3218694171</v>
      </c>
      <c r="Q44" s="14">
        <f t="shared" si="8"/>
        <v>4672.1883046735429</v>
      </c>
      <c r="R44" s="14">
        <v>12035.237398270285</v>
      </c>
      <c r="S44" s="14">
        <v>0</v>
      </c>
      <c r="T44" s="14">
        <v>115598.49279998727</v>
      </c>
      <c r="U44" s="24">
        <f t="shared" si="9"/>
        <v>16082.572800010719</v>
      </c>
      <c r="V44" s="24">
        <f t="shared" si="10"/>
        <v>34334.440664106281</v>
      </c>
      <c r="W44" s="46">
        <f t="shared" si="11"/>
        <v>1.8715549495712747E-2</v>
      </c>
      <c r="X44" s="34">
        <f t="shared" si="12"/>
        <v>0</v>
      </c>
      <c r="Y44" s="34">
        <f t="shared" si="13"/>
        <v>85.83610166026574</v>
      </c>
      <c r="Z44" s="46">
        <f t="shared" si="14"/>
        <v>1.8715549495712747E-2</v>
      </c>
      <c r="AA44" s="45">
        <v>1.8715549495712747E-2</v>
      </c>
      <c r="AC44" s="19">
        <f t="shared" si="16"/>
        <v>106286.44066410628</v>
      </c>
      <c r="AD44" s="19">
        <f t="shared" si="17"/>
        <v>-27481.299311782233</v>
      </c>
      <c r="AE44" s="19" t="e">
        <f>#REF!-#REF!</f>
        <v>#REF!</v>
      </c>
      <c r="AF44" s="19">
        <f t="shared" si="18"/>
        <v>16082.572800010719</v>
      </c>
      <c r="AG44" s="19">
        <f t="shared" si="19"/>
        <v>0</v>
      </c>
      <c r="AH44" s="19" t="e">
        <f t="shared" si="15"/>
        <v>#REF!</v>
      </c>
      <c r="AJ44" s="58"/>
    </row>
    <row r="45" spans="1:36" x14ac:dyDescent="0.25">
      <c r="A45" s="42" t="s">
        <v>12</v>
      </c>
      <c r="B45" s="40" t="s">
        <v>65</v>
      </c>
      <c r="C45" s="37">
        <v>2113</v>
      </c>
      <c r="D45" s="54" t="s">
        <v>66</v>
      </c>
      <c r="E45" s="13">
        <v>504</v>
      </c>
      <c r="F45" s="14">
        <v>1890000</v>
      </c>
      <c r="G45" s="14">
        <v>90659.520000000004</v>
      </c>
      <c r="H45" s="14">
        <f t="shared" si="6"/>
        <v>1980659.52</v>
      </c>
      <c r="I45" s="14">
        <f t="shared" si="7"/>
        <v>3929.88</v>
      </c>
      <c r="J45" s="14">
        <v>0</v>
      </c>
      <c r="K45" s="14">
        <v>170295.63511113031</v>
      </c>
      <c r="L45" s="14">
        <v>12552.007999997031</v>
      </c>
      <c r="M45" s="14"/>
      <c r="N45" s="15"/>
      <c r="O45" s="13">
        <v>520</v>
      </c>
      <c r="P45" s="14">
        <v>2173600</v>
      </c>
      <c r="Q45" s="14">
        <f t="shared" si="8"/>
        <v>4180</v>
      </c>
      <c r="R45" s="14">
        <v>0</v>
      </c>
      <c r="S45" s="14">
        <v>256799.17361974038</v>
      </c>
      <c r="T45" s="14">
        <v>12960.803555554126</v>
      </c>
      <c r="U45" s="24">
        <f t="shared" si="9"/>
        <v>408.79555555709521</v>
      </c>
      <c r="V45" s="24">
        <f t="shared" si="10"/>
        <v>192940.47999999998</v>
      </c>
      <c r="W45" s="46">
        <f t="shared" si="11"/>
        <v>9.7412239737196149E-2</v>
      </c>
      <c r="X45" s="34">
        <f t="shared" si="12"/>
        <v>16</v>
      </c>
      <c r="Y45" s="34">
        <f t="shared" si="13"/>
        <v>250.11999999999989</v>
      </c>
      <c r="Z45" s="46">
        <f t="shared" si="14"/>
        <v>6.3645709283743912E-2</v>
      </c>
      <c r="AA45" s="45">
        <v>6.3645709283743912E-2</v>
      </c>
      <c r="AC45" s="19">
        <f t="shared" si="16"/>
        <v>283600</v>
      </c>
      <c r="AD45" s="19">
        <f t="shared" si="17"/>
        <v>0</v>
      </c>
      <c r="AE45" s="19" t="e">
        <f>#REF!-#REF!</f>
        <v>#REF!</v>
      </c>
      <c r="AF45" s="19">
        <f t="shared" si="18"/>
        <v>408.79555555709521</v>
      </c>
      <c r="AG45" s="19">
        <f t="shared" si="19"/>
        <v>86503.538508610072</v>
      </c>
      <c r="AH45" s="19" t="e">
        <f t="shared" si="15"/>
        <v>#REF!</v>
      </c>
      <c r="AJ45" s="58"/>
    </row>
    <row r="46" spans="1:36" x14ac:dyDescent="0.25">
      <c r="A46" s="42" t="s">
        <v>12</v>
      </c>
      <c r="B46" s="40" t="s">
        <v>67</v>
      </c>
      <c r="C46" s="37">
        <v>2103</v>
      </c>
      <c r="D46" s="59" t="s">
        <v>68</v>
      </c>
      <c r="E46" s="13">
        <v>216</v>
      </c>
      <c r="F46" s="14">
        <v>1086499.7560909789</v>
      </c>
      <c r="G46" s="14">
        <v>38854.080000000002</v>
      </c>
      <c r="H46" s="14">
        <f t="shared" si="6"/>
        <v>1125353.8360909789</v>
      </c>
      <c r="I46" s="14">
        <f t="shared" si="7"/>
        <v>5209.9714633841613</v>
      </c>
      <c r="J46" s="14">
        <v>36330.576010838617</v>
      </c>
      <c r="K46" s="14">
        <v>0</v>
      </c>
      <c r="L46" s="14">
        <v>78217.512799981574</v>
      </c>
      <c r="M46" s="14"/>
      <c r="N46" s="15"/>
      <c r="O46" s="13">
        <v>214</v>
      </c>
      <c r="P46" s="14">
        <v>1135988.9276319391</v>
      </c>
      <c r="Q46" s="14">
        <f t="shared" si="8"/>
        <v>5308.3594749156027</v>
      </c>
      <c r="R46" s="14">
        <v>18475.268351784674</v>
      </c>
      <c r="S46" s="14">
        <v>0</v>
      </c>
      <c r="T46" s="14">
        <v>88011.672207397714</v>
      </c>
      <c r="U46" s="24">
        <f t="shared" si="9"/>
        <v>9794.1594074161403</v>
      </c>
      <c r="V46" s="24">
        <f t="shared" si="10"/>
        <v>10635.091540960129</v>
      </c>
      <c r="W46" s="46">
        <f t="shared" si="11"/>
        <v>9.4504423407859584E-3</v>
      </c>
      <c r="X46" s="34">
        <f t="shared" si="12"/>
        <v>-2</v>
      </c>
      <c r="Y46" s="34">
        <f t="shared" si="13"/>
        <v>98.388011531441407</v>
      </c>
      <c r="Z46" s="46">
        <f t="shared" si="14"/>
        <v>1.8884558624344683E-2</v>
      </c>
      <c r="AA46" s="45">
        <v>1.7906101277278763E-2</v>
      </c>
      <c r="AC46" s="19">
        <f t="shared" si="16"/>
        <v>49489.171540960204</v>
      </c>
      <c r="AD46" s="19">
        <f t="shared" si="17"/>
        <v>-17855.307659053942</v>
      </c>
      <c r="AE46" s="19" t="e">
        <f>#REF!-#REF!</f>
        <v>#REF!</v>
      </c>
      <c r="AF46" s="19">
        <f t="shared" si="18"/>
        <v>9794.1594074161403</v>
      </c>
      <c r="AG46" s="19">
        <f t="shared" si="19"/>
        <v>0</v>
      </c>
      <c r="AH46" s="19" t="e">
        <f t="shared" si="15"/>
        <v>#REF!</v>
      </c>
      <c r="AJ46" s="58"/>
    </row>
    <row r="47" spans="1:36" x14ac:dyDescent="0.25">
      <c r="A47" s="42" t="s">
        <v>12</v>
      </c>
      <c r="B47" s="40" t="s">
        <v>69</v>
      </c>
      <c r="C47" s="37">
        <v>2084</v>
      </c>
      <c r="D47" s="54" t="s">
        <v>70</v>
      </c>
      <c r="E47" s="13">
        <v>404</v>
      </c>
      <c r="F47" s="14">
        <v>1862597.2889564335</v>
      </c>
      <c r="G47" s="14">
        <v>72671.520000000004</v>
      </c>
      <c r="H47" s="14">
        <f t="shared" si="6"/>
        <v>1935268.8089564336</v>
      </c>
      <c r="I47" s="14">
        <f t="shared" si="7"/>
        <v>4790.2693291000833</v>
      </c>
      <c r="J47" s="14">
        <v>28565.622864273842</v>
      </c>
      <c r="K47" s="14">
        <v>0</v>
      </c>
      <c r="L47" s="14">
        <v>156905.10079996288</v>
      </c>
      <c r="M47" s="14"/>
      <c r="N47" s="15"/>
      <c r="O47" s="13">
        <v>397</v>
      </c>
      <c r="P47" s="14">
        <v>1941512.5716800233</v>
      </c>
      <c r="Q47" s="14">
        <f t="shared" si="8"/>
        <v>4890.4598782872126</v>
      </c>
      <c r="R47" s="14">
        <v>0</v>
      </c>
      <c r="S47" s="14">
        <v>0</v>
      </c>
      <c r="T47" s="14">
        <v>171759.45731483254</v>
      </c>
      <c r="U47" s="24">
        <f t="shared" si="9"/>
        <v>14854.356514869665</v>
      </c>
      <c r="V47" s="24">
        <f t="shared" si="10"/>
        <v>6243.7627235897817</v>
      </c>
      <c r="W47" s="46">
        <f t="shared" si="11"/>
        <v>3.2263025656660282E-3</v>
      </c>
      <c r="X47" s="34">
        <f t="shared" si="12"/>
        <v>-7</v>
      </c>
      <c r="Y47" s="34">
        <f t="shared" si="13"/>
        <v>100.19054918712936</v>
      </c>
      <c r="Z47" s="46">
        <f t="shared" si="14"/>
        <v>2.0915431326269829E-2</v>
      </c>
      <c r="AA47" s="45">
        <v>1.9841983333653834E-2</v>
      </c>
      <c r="AC47" s="19">
        <f t="shared" si="16"/>
        <v>78915.2827235898</v>
      </c>
      <c r="AD47" s="19">
        <f t="shared" si="17"/>
        <v>-28565.622864273842</v>
      </c>
      <c r="AE47" s="19" t="e">
        <f>#REF!-#REF!</f>
        <v>#REF!</v>
      </c>
      <c r="AF47" s="19">
        <f t="shared" si="18"/>
        <v>14854.356514869665</v>
      </c>
      <c r="AG47" s="19">
        <f t="shared" si="19"/>
        <v>0</v>
      </c>
      <c r="AH47" s="19" t="e">
        <f t="shared" si="15"/>
        <v>#REF!</v>
      </c>
      <c r="AJ47" s="58"/>
    </row>
    <row r="48" spans="1:36" x14ac:dyDescent="0.25">
      <c r="A48" s="42" t="s">
        <v>12</v>
      </c>
      <c r="B48" s="40"/>
      <c r="C48" s="37">
        <v>2183</v>
      </c>
      <c r="D48" s="54" t="s">
        <v>71</v>
      </c>
      <c r="E48" s="13">
        <v>416</v>
      </c>
      <c r="F48" s="14">
        <v>1840660.6651029473</v>
      </c>
      <c r="G48" s="14">
        <v>74830.080000000002</v>
      </c>
      <c r="H48" s="14">
        <f t="shared" si="6"/>
        <v>1915490.7451029473</v>
      </c>
      <c r="I48" s="14">
        <f t="shared" si="7"/>
        <v>4604.5450603436238</v>
      </c>
      <c r="J48" s="14">
        <v>0</v>
      </c>
      <c r="K48" s="14">
        <v>0</v>
      </c>
      <c r="L48" s="14">
        <v>130870.93599996912</v>
      </c>
      <c r="M48" s="14"/>
      <c r="N48" s="15"/>
      <c r="O48" s="13">
        <v>414</v>
      </c>
      <c r="P48" s="14">
        <v>1957236.6703427578</v>
      </c>
      <c r="Q48" s="14">
        <f t="shared" si="8"/>
        <v>4727.6248075912026</v>
      </c>
      <c r="R48" s="14">
        <v>0</v>
      </c>
      <c r="S48" s="14">
        <v>0</v>
      </c>
      <c r="T48" s="14">
        <v>130485.60993460103</v>
      </c>
      <c r="U48" s="24">
        <f t="shared" si="9"/>
        <v>-385.3260653680918</v>
      </c>
      <c r="V48" s="24">
        <f t="shared" si="10"/>
        <v>41745.925239810487</v>
      </c>
      <c r="W48" s="46">
        <f t="shared" si="11"/>
        <v>2.1793853792578366E-2</v>
      </c>
      <c r="X48" s="34">
        <f t="shared" si="12"/>
        <v>-2</v>
      </c>
      <c r="Y48" s="34">
        <f t="shared" si="13"/>
        <v>123.07974724757878</v>
      </c>
      <c r="Z48" s="46">
        <f t="shared" si="14"/>
        <v>2.6730055984812928E-2</v>
      </c>
      <c r="AA48" s="45">
        <v>2.6432913761492705E-2</v>
      </c>
      <c r="AC48" s="19">
        <f t="shared" si="16"/>
        <v>116576.00523981056</v>
      </c>
      <c r="AD48" s="19">
        <f t="shared" si="17"/>
        <v>0</v>
      </c>
      <c r="AE48" s="19" t="e">
        <f>#REF!-#REF!</f>
        <v>#REF!</v>
      </c>
      <c r="AF48" s="19">
        <f t="shared" si="18"/>
        <v>-385.3260653680918</v>
      </c>
      <c r="AG48" s="19">
        <f t="shared" si="19"/>
        <v>0</v>
      </c>
      <c r="AH48" s="19" t="e">
        <f t="shared" si="15"/>
        <v>#REF!</v>
      </c>
      <c r="AJ48" s="58"/>
    </row>
    <row r="49" spans="1:36" x14ac:dyDescent="0.25">
      <c r="A49" s="42" t="s">
        <v>12</v>
      </c>
      <c r="B49" s="40" t="s">
        <v>72</v>
      </c>
      <c r="C49" s="37">
        <v>2065</v>
      </c>
      <c r="D49" s="59" t="s">
        <v>343</v>
      </c>
      <c r="E49" s="13">
        <v>361</v>
      </c>
      <c r="F49" s="14">
        <v>1757846.1194931502</v>
      </c>
      <c r="G49" s="14">
        <v>68011.354300000006</v>
      </c>
      <c r="H49" s="14">
        <f t="shared" si="6"/>
        <v>1825857.4737931502</v>
      </c>
      <c r="I49" s="14">
        <f t="shared" si="7"/>
        <v>5057.7769357150974</v>
      </c>
      <c r="J49" s="14">
        <v>50302.346992267529</v>
      </c>
      <c r="K49" s="14">
        <v>0</v>
      </c>
      <c r="L49" s="14">
        <v>154834.7695999635</v>
      </c>
      <c r="M49" s="14"/>
      <c r="N49" s="15"/>
      <c r="O49" s="13">
        <v>338</v>
      </c>
      <c r="P49" s="14">
        <v>1749019.3926771367</v>
      </c>
      <c r="Q49" s="14">
        <f t="shared" si="8"/>
        <v>5174.6135878021796</v>
      </c>
      <c r="R49" s="14">
        <v>58079.465612804284</v>
      </c>
      <c r="S49" s="14">
        <v>0</v>
      </c>
      <c r="T49" s="14">
        <v>126461.25549472291</v>
      </c>
      <c r="U49" s="24">
        <f t="shared" si="9"/>
        <v>-28373.514105240596</v>
      </c>
      <c r="V49" s="24">
        <f t="shared" si="10"/>
        <v>-76838.081116013462</v>
      </c>
      <c r="W49" s="46">
        <f t="shared" si="11"/>
        <v>-4.2083285370782653E-2</v>
      </c>
      <c r="X49" s="34">
        <f t="shared" si="12"/>
        <v>-23</v>
      </c>
      <c r="Y49" s="34">
        <f t="shared" si="13"/>
        <v>116.83665208708226</v>
      </c>
      <c r="Z49" s="46">
        <f t="shared" si="14"/>
        <v>2.3100396393927358E-2</v>
      </c>
      <c r="AA49" s="45">
        <v>1.8709440909916886E-2</v>
      </c>
      <c r="AC49" s="19">
        <f t="shared" si="16"/>
        <v>-8826.7268160134554</v>
      </c>
      <c r="AD49" s="19">
        <f t="shared" si="17"/>
        <v>7777.1186205367558</v>
      </c>
      <c r="AE49" s="19" t="e">
        <f>#REF!-#REF!</f>
        <v>#REF!</v>
      </c>
      <c r="AF49" s="19">
        <f t="shared" si="18"/>
        <v>-28373.514105240596</v>
      </c>
      <c r="AG49" s="19">
        <f t="shared" si="19"/>
        <v>0</v>
      </c>
      <c r="AH49" s="19" t="e">
        <f t="shared" si="15"/>
        <v>#REF!</v>
      </c>
      <c r="AJ49" s="58"/>
    </row>
    <row r="50" spans="1:36" x14ac:dyDescent="0.25">
      <c r="A50" s="42" t="s">
        <v>12</v>
      </c>
      <c r="B50" s="40"/>
      <c r="C50" s="37">
        <v>2007</v>
      </c>
      <c r="D50" s="59" t="s">
        <v>73</v>
      </c>
      <c r="E50" s="13">
        <v>401</v>
      </c>
      <c r="F50" s="14">
        <v>1809224.5149834722</v>
      </c>
      <c r="G50" s="14">
        <v>72131.88</v>
      </c>
      <c r="H50" s="14">
        <f t="shared" si="6"/>
        <v>1881356.3949834723</v>
      </c>
      <c r="I50" s="14">
        <f t="shared" si="7"/>
        <v>4691.6618328764898</v>
      </c>
      <c r="J50" s="14">
        <v>77725.136901787017</v>
      </c>
      <c r="K50" s="14">
        <v>0</v>
      </c>
      <c r="L50" s="14">
        <v>108602.37359997442</v>
      </c>
      <c r="M50" s="14"/>
      <c r="N50" s="15"/>
      <c r="O50" s="13">
        <v>393</v>
      </c>
      <c r="P50" s="14">
        <v>1880740.6960892633</v>
      </c>
      <c r="Q50" s="14">
        <f t="shared" si="8"/>
        <v>4785.5997355960899</v>
      </c>
      <c r="R50" s="14">
        <v>45935.434374160832</v>
      </c>
      <c r="S50" s="14">
        <v>0</v>
      </c>
      <c r="T50" s="14">
        <v>129294.16255958677</v>
      </c>
      <c r="U50" s="24">
        <f t="shared" si="9"/>
        <v>20691.788959612342</v>
      </c>
      <c r="V50" s="24">
        <f t="shared" si="10"/>
        <v>-615.69889420899563</v>
      </c>
      <c r="W50" s="46">
        <f t="shared" si="11"/>
        <v>-3.2726329570020862E-4</v>
      </c>
      <c r="X50" s="34">
        <f t="shared" si="12"/>
        <v>-8</v>
      </c>
      <c r="Y50" s="34">
        <f t="shared" si="13"/>
        <v>93.937902719600061</v>
      </c>
      <c r="Z50" s="46">
        <f t="shared" si="14"/>
        <v>2.0022308952733381E-2</v>
      </c>
      <c r="AA50" s="45">
        <v>1.8747511653675275E-2</v>
      </c>
      <c r="AC50" s="19">
        <f t="shared" si="16"/>
        <v>71516.181105791125</v>
      </c>
      <c r="AD50" s="19">
        <f t="shared" si="17"/>
        <v>-31789.702527626185</v>
      </c>
      <c r="AE50" s="19" t="e">
        <f>#REF!-#REF!</f>
        <v>#REF!</v>
      </c>
      <c r="AF50" s="19">
        <f t="shared" si="18"/>
        <v>20691.788959612342</v>
      </c>
      <c r="AG50" s="19">
        <f t="shared" si="19"/>
        <v>0</v>
      </c>
      <c r="AH50" s="19" t="e">
        <f t="shared" si="15"/>
        <v>#REF!</v>
      </c>
      <c r="AJ50" s="58"/>
    </row>
    <row r="51" spans="1:36" x14ac:dyDescent="0.25">
      <c r="A51" s="42" t="s">
        <v>12</v>
      </c>
      <c r="B51" s="40" t="s">
        <v>74</v>
      </c>
      <c r="C51" s="37">
        <v>5201</v>
      </c>
      <c r="D51" s="59" t="s">
        <v>75</v>
      </c>
      <c r="E51" s="13">
        <v>209</v>
      </c>
      <c r="F51" s="14">
        <v>834648.75913758297</v>
      </c>
      <c r="G51" s="14">
        <v>37594.92</v>
      </c>
      <c r="H51" s="14">
        <f t="shared" si="6"/>
        <v>872243.67913758301</v>
      </c>
      <c r="I51" s="14">
        <f t="shared" si="7"/>
        <v>4173.4147327157079</v>
      </c>
      <c r="J51" s="14">
        <v>28423.826310681063</v>
      </c>
      <c r="K51" s="14">
        <v>0</v>
      </c>
      <c r="L51" s="14">
        <v>8326.3319999980431</v>
      </c>
      <c r="M51" s="14"/>
      <c r="N51" s="15"/>
      <c r="O51" s="13">
        <v>208</v>
      </c>
      <c r="P51" s="14">
        <v>883650.29380932811</v>
      </c>
      <c r="Q51" s="14">
        <f t="shared" si="8"/>
        <v>4248.3187202371546</v>
      </c>
      <c r="R51" s="14">
        <v>14210.293809328228</v>
      </c>
      <c r="S51" s="14">
        <v>1630.5270752505603</v>
      </c>
      <c r="T51" s="14">
        <v>12103.754472725939</v>
      </c>
      <c r="U51" s="24">
        <f t="shared" si="9"/>
        <v>3777.4224727278961</v>
      </c>
      <c r="V51" s="24">
        <f t="shared" si="10"/>
        <v>11406.614671745105</v>
      </c>
      <c r="W51" s="46">
        <f t="shared" si="11"/>
        <v>1.3077325688416908E-2</v>
      </c>
      <c r="X51" s="34">
        <f t="shared" si="12"/>
        <v>-1</v>
      </c>
      <c r="Y51" s="34">
        <f t="shared" si="13"/>
        <v>74.903987521446652</v>
      </c>
      <c r="Z51" s="46">
        <f t="shared" si="14"/>
        <v>1.7947889754226676E-2</v>
      </c>
      <c r="AA51" s="45">
        <v>1.7298487777716032E-2</v>
      </c>
      <c r="AC51" s="19">
        <f t="shared" si="16"/>
        <v>49001.534671745147</v>
      </c>
      <c r="AD51" s="19">
        <f t="shared" si="17"/>
        <v>-14213.532501352835</v>
      </c>
      <c r="AE51" s="19" t="e">
        <f>#REF!-#REF!</f>
        <v>#REF!</v>
      </c>
      <c r="AF51" s="19">
        <f t="shared" si="18"/>
        <v>3777.4224727278961</v>
      </c>
      <c r="AG51" s="19">
        <f t="shared" si="19"/>
        <v>1630.5270752505603</v>
      </c>
      <c r="AH51" s="19" t="e">
        <f t="shared" si="15"/>
        <v>#REF!</v>
      </c>
      <c r="AJ51" s="58"/>
    </row>
    <row r="52" spans="1:36" x14ac:dyDescent="0.25">
      <c r="A52" s="42" t="s">
        <v>12</v>
      </c>
      <c r="B52" s="40" t="s">
        <v>76</v>
      </c>
      <c r="C52" s="37">
        <v>2027</v>
      </c>
      <c r="D52" s="54" t="s">
        <v>77</v>
      </c>
      <c r="E52" s="13">
        <v>386</v>
      </c>
      <c r="F52" s="14">
        <v>1645768.7176621857</v>
      </c>
      <c r="G52" s="14">
        <v>69433.679999999993</v>
      </c>
      <c r="H52" s="14">
        <f t="shared" si="6"/>
        <v>1715202.3976621856</v>
      </c>
      <c r="I52" s="14">
        <f t="shared" si="7"/>
        <v>4443.5295276222423</v>
      </c>
      <c r="J52" s="14">
        <v>12719.032259781612</v>
      </c>
      <c r="K52" s="14">
        <v>0</v>
      </c>
      <c r="L52" s="14">
        <v>42581.811999989965</v>
      </c>
      <c r="M52" s="14"/>
      <c r="N52" s="15"/>
      <c r="O52" s="13">
        <v>383</v>
      </c>
      <c r="P52" s="14">
        <v>1739714.7182724634</v>
      </c>
      <c r="Q52" s="14">
        <f t="shared" si="8"/>
        <v>4542.3360790403749</v>
      </c>
      <c r="R52" s="14">
        <v>0</v>
      </c>
      <c r="S52" s="14">
        <v>0</v>
      </c>
      <c r="T52" s="14">
        <v>45337.188022792936</v>
      </c>
      <c r="U52" s="24">
        <f t="shared" si="9"/>
        <v>2755.3760228029714</v>
      </c>
      <c r="V52" s="24">
        <f t="shared" si="10"/>
        <v>24512.32061027782</v>
      </c>
      <c r="W52" s="46">
        <f t="shared" si="11"/>
        <v>1.4291211721536801E-2</v>
      </c>
      <c r="X52" s="34">
        <f t="shared" si="12"/>
        <v>-3</v>
      </c>
      <c r="Y52" s="34">
        <f t="shared" si="13"/>
        <v>98.806551418132585</v>
      </c>
      <c r="Z52" s="46">
        <f t="shared" si="14"/>
        <v>2.2236051500034604E-2</v>
      </c>
      <c r="AA52" s="45">
        <v>2.1698002439233255E-2</v>
      </c>
      <c r="AC52" s="19">
        <f t="shared" si="16"/>
        <v>93946.000610277755</v>
      </c>
      <c r="AD52" s="19">
        <f t="shared" si="17"/>
        <v>-12719.032259781612</v>
      </c>
      <c r="AE52" s="19" t="e">
        <f>#REF!-#REF!</f>
        <v>#REF!</v>
      </c>
      <c r="AF52" s="19">
        <f t="shared" si="18"/>
        <v>2755.3760228029714</v>
      </c>
      <c r="AG52" s="19">
        <f t="shared" si="19"/>
        <v>0</v>
      </c>
      <c r="AH52" s="19" t="e">
        <f t="shared" si="15"/>
        <v>#REF!</v>
      </c>
      <c r="AJ52" s="58"/>
    </row>
    <row r="53" spans="1:36" x14ac:dyDescent="0.25">
      <c r="A53" s="42" t="s">
        <v>12</v>
      </c>
      <c r="B53" s="40" t="s">
        <v>78</v>
      </c>
      <c r="C53" s="37">
        <v>2182</v>
      </c>
      <c r="D53" s="54" t="s">
        <v>79</v>
      </c>
      <c r="E53" s="13">
        <v>420</v>
      </c>
      <c r="F53" s="14">
        <v>1841680.8667318032</v>
      </c>
      <c r="G53" s="14">
        <v>75549.600000000006</v>
      </c>
      <c r="H53" s="14">
        <f t="shared" si="6"/>
        <v>1917230.4667318033</v>
      </c>
      <c r="I53" s="14">
        <f t="shared" si="7"/>
        <v>4564.8344445995317</v>
      </c>
      <c r="J53" s="14">
        <v>0</v>
      </c>
      <c r="K53" s="14">
        <v>0</v>
      </c>
      <c r="L53" s="14">
        <v>125760.11839997032</v>
      </c>
      <c r="M53" s="14"/>
      <c r="N53" s="15"/>
      <c r="O53" s="13">
        <v>419</v>
      </c>
      <c r="P53" s="14">
        <v>1952087.1033039817</v>
      </c>
      <c r="Q53" s="14">
        <f t="shared" si="8"/>
        <v>4658.9191009641572</v>
      </c>
      <c r="R53" s="14">
        <v>0</v>
      </c>
      <c r="S53" s="14">
        <v>0</v>
      </c>
      <c r="T53" s="14">
        <v>114220.7128666541</v>
      </c>
      <c r="U53" s="24">
        <f t="shared" si="9"/>
        <v>-11539.405533316225</v>
      </c>
      <c r="V53" s="24">
        <f t="shared" si="10"/>
        <v>34856.636572178453</v>
      </c>
      <c r="W53" s="46">
        <f t="shared" si="11"/>
        <v>1.81807232761102E-2</v>
      </c>
      <c r="X53" s="34">
        <f t="shared" si="12"/>
        <v>-1</v>
      </c>
      <c r="Y53" s="34">
        <f t="shared" si="13"/>
        <v>94.084656364625516</v>
      </c>
      <c r="Z53" s="46">
        <f t="shared" si="14"/>
        <v>2.061074886865466E-2</v>
      </c>
      <c r="AA53" s="45">
        <v>2.0464083888670936E-2</v>
      </c>
      <c r="AC53" s="19">
        <f t="shared" si="16"/>
        <v>110406.23657217855</v>
      </c>
      <c r="AD53" s="19">
        <f t="shared" si="17"/>
        <v>0</v>
      </c>
      <c r="AE53" s="19" t="e">
        <f>#REF!-#REF!</f>
        <v>#REF!</v>
      </c>
      <c r="AF53" s="19">
        <f t="shared" si="18"/>
        <v>-11539.405533316225</v>
      </c>
      <c r="AG53" s="19">
        <f t="shared" si="19"/>
        <v>0</v>
      </c>
      <c r="AH53" s="19" t="e">
        <f t="shared" si="15"/>
        <v>#REF!</v>
      </c>
      <c r="AJ53" s="58"/>
    </row>
    <row r="54" spans="1:36" x14ac:dyDescent="0.25">
      <c r="A54" s="42" t="s">
        <v>12</v>
      </c>
      <c r="B54" s="40" t="s">
        <v>80</v>
      </c>
      <c r="C54" s="37">
        <v>2157</v>
      </c>
      <c r="D54" s="59" t="s">
        <v>81</v>
      </c>
      <c r="E54" s="13">
        <v>178</v>
      </c>
      <c r="F54" s="14">
        <v>849552.82144776988</v>
      </c>
      <c r="G54" s="14">
        <v>32018.639999999999</v>
      </c>
      <c r="H54" s="14">
        <f t="shared" si="6"/>
        <v>881571.46144776989</v>
      </c>
      <c r="I54" s="14">
        <f t="shared" si="7"/>
        <v>4952.6486598189322</v>
      </c>
      <c r="J54" s="14">
        <v>46195.301665709936</v>
      </c>
      <c r="K54" s="14">
        <v>0</v>
      </c>
      <c r="L54" s="14">
        <v>44417.105599989562</v>
      </c>
      <c r="M54" s="14"/>
      <c r="N54" s="15"/>
      <c r="O54" s="13">
        <v>179</v>
      </c>
      <c r="P54" s="14">
        <v>901223.07363648212</v>
      </c>
      <c r="Q54" s="14">
        <f t="shared" si="8"/>
        <v>5034.7657745054867</v>
      </c>
      <c r="R54" s="14">
        <v>42852.292096533114</v>
      </c>
      <c r="S54" s="14">
        <v>0</v>
      </c>
      <c r="T54" s="14">
        <v>41161.50051684941</v>
      </c>
      <c r="U54" s="24">
        <f t="shared" si="9"/>
        <v>-3255.6050831401517</v>
      </c>
      <c r="V54" s="24">
        <f t="shared" si="10"/>
        <v>19651.612188712228</v>
      </c>
      <c r="W54" s="46">
        <f t="shared" si="11"/>
        <v>2.2291570278873518E-2</v>
      </c>
      <c r="X54" s="34">
        <f t="shared" si="12"/>
        <v>1</v>
      </c>
      <c r="Y54" s="34">
        <f t="shared" si="13"/>
        <v>82.117114686554487</v>
      </c>
      <c r="Z54" s="46">
        <f t="shared" si="14"/>
        <v>1.6580444187930032E-2</v>
      </c>
      <c r="AA54" s="45">
        <v>1.7327072094495577E-2</v>
      </c>
      <c r="AC54" s="19">
        <f t="shared" si="16"/>
        <v>51670.252188712242</v>
      </c>
      <c r="AD54" s="19">
        <f t="shared" si="17"/>
        <v>-3343.009569176822</v>
      </c>
      <c r="AE54" s="19" t="e">
        <f>#REF!-#REF!</f>
        <v>#REF!</v>
      </c>
      <c r="AF54" s="19">
        <f t="shared" si="18"/>
        <v>-3255.6050831401517</v>
      </c>
      <c r="AG54" s="19">
        <f t="shared" si="19"/>
        <v>0</v>
      </c>
      <c r="AH54" s="19" t="e">
        <f t="shared" si="15"/>
        <v>#REF!</v>
      </c>
      <c r="AJ54" s="58"/>
    </row>
    <row r="55" spans="1:36" x14ac:dyDescent="0.25">
      <c r="A55" s="42" t="s">
        <v>12</v>
      </c>
      <c r="B55" s="40"/>
      <c r="C55" s="37">
        <v>2034</v>
      </c>
      <c r="D55" s="59" t="s">
        <v>344</v>
      </c>
      <c r="E55" s="13">
        <v>566</v>
      </c>
      <c r="F55" s="14">
        <v>2585174.0377517636</v>
      </c>
      <c r="G55" s="14">
        <v>106776.4114</v>
      </c>
      <c r="H55" s="14">
        <f t="shared" si="6"/>
        <v>2691950.4491517637</v>
      </c>
      <c r="I55" s="14">
        <f t="shared" si="7"/>
        <v>4756.0961999147767</v>
      </c>
      <c r="J55" s="14">
        <v>186319.22310333513</v>
      </c>
      <c r="K55" s="14">
        <v>0</v>
      </c>
      <c r="L55" s="14">
        <v>156345.01119996331</v>
      </c>
      <c r="M55" s="14"/>
      <c r="N55" s="15"/>
      <c r="O55" s="13">
        <v>544</v>
      </c>
      <c r="P55" s="14">
        <v>2641377.4042669446</v>
      </c>
      <c r="Q55" s="14">
        <f t="shared" si="8"/>
        <v>4855.4731696083545</v>
      </c>
      <c r="R55" s="14">
        <v>117756.63636989845</v>
      </c>
      <c r="S55" s="14">
        <v>0</v>
      </c>
      <c r="T55" s="14">
        <v>202326.3599717092</v>
      </c>
      <c r="U55" s="24">
        <f t="shared" si="9"/>
        <v>45981.348771745892</v>
      </c>
      <c r="V55" s="24">
        <f t="shared" si="10"/>
        <v>-50573.044884819072</v>
      </c>
      <c r="W55" s="46">
        <f t="shared" si="11"/>
        <v>-1.8786766636345265E-2</v>
      </c>
      <c r="X55" s="34">
        <f t="shared" si="12"/>
        <v>-22</v>
      </c>
      <c r="Y55" s="34">
        <f t="shared" si="13"/>
        <v>99.376969693577848</v>
      </c>
      <c r="Z55" s="46">
        <f t="shared" si="14"/>
        <v>2.0894650889390798E-2</v>
      </c>
      <c r="AA55" s="45">
        <v>1.9124658122610327E-2</v>
      </c>
      <c r="AC55" s="19">
        <f t="shared" si="16"/>
        <v>56203.366515181027</v>
      </c>
      <c r="AD55" s="19">
        <f t="shared" si="17"/>
        <v>-68562.586733436678</v>
      </c>
      <c r="AE55" s="19" t="e">
        <f>#REF!-#REF!</f>
        <v>#REF!</v>
      </c>
      <c r="AF55" s="19">
        <f t="shared" si="18"/>
        <v>45981.348771745892</v>
      </c>
      <c r="AG55" s="19">
        <f t="shared" si="19"/>
        <v>0</v>
      </c>
      <c r="AH55" s="19" t="e">
        <f t="shared" si="15"/>
        <v>#REF!</v>
      </c>
      <c r="AJ55" s="58"/>
    </row>
    <row r="56" spans="1:36" x14ac:dyDescent="0.25">
      <c r="A56" s="42" t="s">
        <v>12</v>
      </c>
      <c r="B56" s="40" t="s">
        <v>82</v>
      </c>
      <c r="C56" s="37">
        <v>2033</v>
      </c>
      <c r="D56" s="59" t="s">
        <v>83</v>
      </c>
      <c r="E56" s="13">
        <v>207</v>
      </c>
      <c r="F56" s="14">
        <v>915685.33063447743</v>
      </c>
      <c r="G56" s="14">
        <v>37235.160000000003</v>
      </c>
      <c r="H56" s="14">
        <f t="shared" si="6"/>
        <v>952920.49063447746</v>
      </c>
      <c r="I56" s="14">
        <f t="shared" si="7"/>
        <v>4603.4806310844324</v>
      </c>
      <c r="J56" s="14">
        <v>48357.015316769481</v>
      </c>
      <c r="K56" s="14">
        <v>0</v>
      </c>
      <c r="L56" s="14">
        <v>51848.294399987768</v>
      </c>
      <c r="M56" s="14"/>
      <c r="N56" s="15"/>
      <c r="O56" s="13">
        <v>209</v>
      </c>
      <c r="P56" s="14">
        <v>977852.51068994158</v>
      </c>
      <c r="Q56" s="14">
        <f t="shared" si="8"/>
        <v>4678.7201468418261</v>
      </c>
      <c r="R56" s="14">
        <v>30189.427719805622</v>
      </c>
      <c r="S56" s="14">
        <v>0</v>
      </c>
      <c r="T56" s="14">
        <v>63432.055717867413</v>
      </c>
      <c r="U56" s="24">
        <f t="shared" si="9"/>
        <v>11583.761317879646</v>
      </c>
      <c r="V56" s="24">
        <f t="shared" si="10"/>
        <v>24932.02005546412</v>
      </c>
      <c r="W56" s="46">
        <f t="shared" si="11"/>
        <v>2.6163798869372368E-2</v>
      </c>
      <c r="X56" s="34">
        <f t="shared" si="12"/>
        <v>2</v>
      </c>
      <c r="Y56" s="34">
        <f t="shared" si="13"/>
        <v>75.239515757393747</v>
      </c>
      <c r="Z56" s="46">
        <f t="shared" si="14"/>
        <v>1.634404959789526E-2</v>
      </c>
      <c r="AA56" s="45">
        <v>1.7527205067831897E-2</v>
      </c>
      <c r="AC56" s="19">
        <f t="shared" si="16"/>
        <v>62167.180055464152</v>
      </c>
      <c r="AD56" s="19">
        <f t="shared" si="17"/>
        <v>-18167.587596963858</v>
      </c>
      <c r="AE56" s="19" t="e">
        <f>#REF!-#REF!</f>
        <v>#REF!</v>
      </c>
      <c r="AF56" s="19">
        <f t="shared" si="18"/>
        <v>11583.761317879646</v>
      </c>
      <c r="AG56" s="19">
        <f t="shared" si="19"/>
        <v>0</v>
      </c>
      <c r="AH56" s="19" t="e">
        <f t="shared" si="15"/>
        <v>#REF!</v>
      </c>
      <c r="AJ56" s="58"/>
    </row>
    <row r="57" spans="1:36" x14ac:dyDescent="0.25">
      <c r="A57" s="42" t="s">
        <v>12</v>
      </c>
      <c r="B57" s="40" t="s">
        <v>84</v>
      </c>
      <c r="C57" s="37">
        <v>2093</v>
      </c>
      <c r="D57" s="54" t="s">
        <v>85</v>
      </c>
      <c r="E57" s="13">
        <v>408</v>
      </c>
      <c r="F57" s="14">
        <v>1634880.114225107</v>
      </c>
      <c r="G57" s="14">
        <v>73391.039999999994</v>
      </c>
      <c r="H57" s="14">
        <f t="shared" si="6"/>
        <v>1708271.154225107</v>
      </c>
      <c r="I57" s="14">
        <f t="shared" si="7"/>
        <v>4186.9391034929095</v>
      </c>
      <c r="J57" s="14">
        <v>0</v>
      </c>
      <c r="K57" s="14">
        <v>0</v>
      </c>
      <c r="L57" s="14">
        <v>53648.582399987296</v>
      </c>
      <c r="M57" s="14"/>
      <c r="N57" s="15"/>
      <c r="O57" s="13">
        <v>388</v>
      </c>
      <c r="P57" s="14">
        <v>1701622.2847760734</v>
      </c>
      <c r="Q57" s="14">
        <f t="shared" si="8"/>
        <v>4385.6244452991587</v>
      </c>
      <c r="R57" s="14">
        <v>0</v>
      </c>
      <c r="S57" s="14">
        <v>0</v>
      </c>
      <c r="T57" s="14">
        <v>77931.045403912998</v>
      </c>
      <c r="U57" s="24">
        <f t="shared" si="9"/>
        <v>24282.463003925703</v>
      </c>
      <c r="V57" s="24">
        <f t="shared" si="10"/>
        <v>-6648.8694490336347</v>
      </c>
      <c r="W57" s="46">
        <f t="shared" si="11"/>
        <v>-3.8921628059976898E-3</v>
      </c>
      <c r="X57" s="34">
        <f t="shared" si="12"/>
        <v>-20</v>
      </c>
      <c r="Y57" s="34">
        <f t="shared" si="13"/>
        <v>198.6853418062492</v>
      </c>
      <c r="Z57" s="46">
        <f t="shared" si="14"/>
        <v>4.7453601997816897E-2</v>
      </c>
      <c r="AA57" s="45">
        <v>4.389846587097046E-2</v>
      </c>
      <c r="AC57" s="19">
        <f t="shared" si="16"/>
        <v>66742.170550966403</v>
      </c>
      <c r="AD57" s="19">
        <f t="shared" si="17"/>
        <v>0</v>
      </c>
      <c r="AE57" s="19" t="e">
        <f>#REF!-#REF!</f>
        <v>#REF!</v>
      </c>
      <c r="AF57" s="19">
        <f t="shared" si="18"/>
        <v>24282.463003925703</v>
      </c>
      <c r="AG57" s="19">
        <f t="shared" si="19"/>
        <v>0</v>
      </c>
      <c r="AH57" s="19" t="e">
        <f t="shared" si="15"/>
        <v>#REF!</v>
      </c>
      <c r="AJ57" s="58"/>
    </row>
    <row r="58" spans="1:36" x14ac:dyDescent="0.25">
      <c r="A58" s="42" t="s">
        <v>12</v>
      </c>
      <c r="B58" s="40"/>
      <c r="C58" s="37">
        <v>2114</v>
      </c>
      <c r="D58" s="59" t="s">
        <v>86</v>
      </c>
      <c r="E58" s="13">
        <v>210</v>
      </c>
      <c r="F58" s="14">
        <v>827913.66843234084</v>
      </c>
      <c r="G58" s="14">
        <v>37774.800000000003</v>
      </c>
      <c r="H58" s="14">
        <f t="shared" si="6"/>
        <v>865688.46843234089</v>
      </c>
      <c r="I58" s="14">
        <f t="shared" si="7"/>
        <v>4122.3260401540047</v>
      </c>
      <c r="J58" s="14">
        <v>40413.668432340841</v>
      </c>
      <c r="K58" s="14">
        <v>16760.445573565645</v>
      </c>
      <c r="L58" s="14">
        <v>4645.7431999989049</v>
      </c>
      <c r="M58" s="14"/>
      <c r="N58" s="15"/>
      <c r="O58" s="13">
        <v>209</v>
      </c>
      <c r="P58" s="14">
        <v>877013.35125603061</v>
      </c>
      <c r="Q58" s="14">
        <f t="shared" si="8"/>
        <v>4196.2361304116293</v>
      </c>
      <c r="R58" s="14">
        <v>3393.3512560306117</v>
      </c>
      <c r="S58" s="14">
        <v>45428.997641558148</v>
      </c>
      <c r="T58" s="14">
        <v>4777.907199999474</v>
      </c>
      <c r="U58" s="24">
        <f t="shared" si="9"/>
        <v>132.1640000005691</v>
      </c>
      <c r="V58" s="24">
        <f t="shared" si="10"/>
        <v>11324.882823689724</v>
      </c>
      <c r="W58" s="46">
        <f t="shared" si="11"/>
        <v>1.308193794494894E-2</v>
      </c>
      <c r="X58" s="34">
        <f t="shared" si="12"/>
        <v>-1</v>
      </c>
      <c r="Y58" s="34">
        <f t="shared" si="13"/>
        <v>73.910090257624688</v>
      </c>
      <c r="Z58" s="46">
        <f t="shared" si="14"/>
        <v>1.7929219944685215E-2</v>
      </c>
      <c r="AA58" s="45">
        <v>1.7278031248045611E-2</v>
      </c>
      <c r="AC58" s="19">
        <f t="shared" si="16"/>
        <v>49099.682823689771</v>
      </c>
      <c r="AD58" s="19">
        <f t="shared" si="17"/>
        <v>-37020.317176310229</v>
      </c>
      <c r="AE58" s="19" t="e">
        <f>#REF!-#REF!</f>
        <v>#REF!</v>
      </c>
      <c r="AF58" s="19">
        <f t="shared" si="18"/>
        <v>132.1640000005691</v>
      </c>
      <c r="AG58" s="19">
        <f t="shared" si="19"/>
        <v>28668.552067992503</v>
      </c>
      <c r="AH58" s="19" t="e">
        <f t="shared" si="15"/>
        <v>#REF!</v>
      </c>
      <c r="AJ58" s="58"/>
    </row>
    <row r="59" spans="1:36" x14ac:dyDescent="0.25">
      <c r="A59" s="42" t="s">
        <v>12</v>
      </c>
      <c r="B59" s="40"/>
      <c r="C59" s="37">
        <v>2121</v>
      </c>
      <c r="D59" s="54" t="s">
        <v>87</v>
      </c>
      <c r="E59" s="13">
        <v>295</v>
      </c>
      <c r="F59" s="14">
        <v>1142323.2481685819</v>
      </c>
      <c r="G59" s="14">
        <v>53064.6</v>
      </c>
      <c r="H59" s="14">
        <f t="shared" si="6"/>
        <v>1195387.848168582</v>
      </c>
      <c r="I59" s="14">
        <f t="shared" si="7"/>
        <v>4052.1621971816339</v>
      </c>
      <c r="J59" s="14">
        <v>31361.757702181349</v>
      </c>
      <c r="K59" s="14">
        <v>0</v>
      </c>
      <c r="L59" s="14">
        <v>16647.663199996077</v>
      </c>
      <c r="M59" s="14"/>
      <c r="N59" s="15"/>
      <c r="O59" s="13">
        <v>308</v>
      </c>
      <c r="P59" s="14">
        <v>1287440</v>
      </c>
      <c r="Q59" s="14">
        <f t="shared" si="8"/>
        <v>4180</v>
      </c>
      <c r="R59" s="14">
        <v>0</v>
      </c>
      <c r="S59" s="14">
        <v>40891.727376527626</v>
      </c>
      <c r="T59" s="14">
        <v>19819.577404743581</v>
      </c>
      <c r="U59" s="24">
        <f t="shared" si="9"/>
        <v>3171.9142047475034</v>
      </c>
      <c r="V59" s="24">
        <f t="shared" si="10"/>
        <v>92052.151831418043</v>
      </c>
      <c r="W59" s="46">
        <f t="shared" si="11"/>
        <v>7.700609636650424E-2</v>
      </c>
      <c r="X59" s="34">
        <f t="shared" si="12"/>
        <v>13</v>
      </c>
      <c r="Y59" s="34">
        <f t="shared" si="13"/>
        <v>127.83780281836607</v>
      </c>
      <c r="Z59" s="46">
        <f t="shared" si="14"/>
        <v>3.1548046844541489E-2</v>
      </c>
      <c r="AA59" s="45">
        <v>3.1548046844541489E-2</v>
      </c>
      <c r="AC59" s="19">
        <f t="shared" si="16"/>
        <v>145116.75183141814</v>
      </c>
      <c r="AD59" s="19">
        <f t="shared" si="17"/>
        <v>-31361.757702181349</v>
      </c>
      <c r="AE59" s="19" t="e">
        <f>#REF!-#REF!</f>
        <v>#REF!</v>
      </c>
      <c r="AF59" s="19">
        <f t="shared" si="18"/>
        <v>3171.9142047475034</v>
      </c>
      <c r="AG59" s="19">
        <f t="shared" si="19"/>
        <v>40891.727376527626</v>
      </c>
      <c r="AH59" s="19" t="e">
        <f t="shared" si="15"/>
        <v>#REF!</v>
      </c>
      <c r="AJ59" s="58"/>
    </row>
    <row r="60" spans="1:36" x14ac:dyDescent="0.25">
      <c r="A60" s="42" t="s">
        <v>12</v>
      </c>
      <c r="B60" s="40" t="s">
        <v>88</v>
      </c>
      <c r="C60" s="37">
        <v>3308</v>
      </c>
      <c r="D60" s="59" t="s">
        <v>89</v>
      </c>
      <c r="E60" s="13">
        <v>404</v>
      </c>
      <c r="F60" s="14">
        <v>1706327.0112820037</v>
      </c>
      <c r="G60" s="14">
        <v>74162.982900000003</v>
      </c>
      <c r="H60" s="14">
        <f t="shared" si="6"/>
        <v>1780489.9941820037</v>
      </c>
      <c r="I60" s="14">
        <f t="shared" si="7"/>
        <v>4407.1534509455532</v>
      </c>
      <c r="J60" s="14">
        <v>174458.86733022472</v>
      </c>
      <c r="K60" s="14">
        <v>0</v>
      </c>
      <c r="L60" s="14">
        <v>66740.676799984227</v>
      </c>
      <c r="M60" s="14"/>
      <c r="N60" s="15"/>
      <c r="O60" s="13">
        <v>408</v>
      </c>
      <c r="P60" s="14">
        <v>1830534.7494730265</v>
      </c>
      <c r="Q60" s="14">
        <f t="shared" si="8"/>
        <v>4486.6047781201632</v>
      </c>
      <c r="R60" s="14">
        <v>125094.74947302649</v>
      </c>
      <c r="S60" s="14">
        <v>55249.098013616844</v>
      </c>
      <c r="T60" s="14">
        <v>54381.768998013817</v>
      </c>
      <c r="U60" s="24">
        <f t="shared" si="9"/>
        <v>-12358.90780197041</v>
      </c>
      <c r="V60" s="24">
        <f t="shared" si="10"/>
        <v>50044.755291022826</v>
      </c>
      <c r="W60" s="46">
        <f t="shared" si="11"/>
        <v>2.8107293753152796E-2</v>
      </c>
      <c r="X60" s="34">
        <f t="shared" si="12"/>
        <v>4</v>
      </c>
      <c r="Y60" s="34">
        <f t="shared" si="13"/>
        <v>79.451327174610014</v>
      </c>
      <c r="Z60" s="46">
        <f t="shared" si="14"/>
        <v>1.8027810481063167E-2</v>
      </c>
      <c r="AA60" s="45">
        <v>1.867655703334492E-2</v>
      </c>
      <c r="AC60" s="19">
        <f t="shared" si="16"/>
        <v>124207.73819102277</v>
      </c>
      <c r="AD60" s="19">
        <f t="shared" si="17"/>
        <v>-49364.117857198231</v>
      </c>
      <c r="AE60" s="19" t="e">
        <f>#REF!-#REF!</f>
        <v>#REF!</v>
      </c>
      <c r="AF60" s="19">
        <f t="shared" si="18"/>
        <v>-12358.90780197041</v>
      </c>
      <c r="AG60" s="19">
        <f t="shared" si="19"/>
        <v>55249.098013616844</v>
      </c>
      <c r="AH60" s="19" t="e">
        <f t="shared" si="15"/>
        <v>#REF!</v>
      </c>
      <c r="AJ60" s="58"/>
    </row>
    <row r="61" spans="1:36" x14ac:dyDescent="0.25">
      <c r="A61" s="42" t="s">
        <v>12</v>
      </c>
      <c r="B61" s="40" t="s">
        <v>90</v>
      </c>
      <c r="C61" s="37">
        <v>2026</v>
      </c>
      <c r="D61" s="59" t="s">
        <v>91</v>
      </c>
      <c r="E61" s="13">
        <v>349</v>
      </c>
      <c r="F61" s="14">
        <v>1556516.2846521267</v>
      </c>
      <c r="G61" s="14">
        <v>62778.12</v>
      </c>
      <c r="H61" s="14">
        <f t="shared" si="6"/>
        <v>1619294.4046521268</v>
      </c>
      <c r="I61" s="14">
        <f t="shared" si="7"/>
        <v>4639.8120477138309</v>
      </c>
      <c r="J61" s="14">
        <v>55977.678751760861</v>
      </c>
      <c r="K61" s="14">
        <v>0</v>
      </c>
      <c r="L61" s="14">
        <v>97280.562399977076</v>
      </c>
      <c r="M61" s="14"/>
      <c r="N61" s="15"/>
      <c r="O61" s="13">
        <v>343</v>
      </c>
      <c r="P61" s="14">
        <v>1622994.3157659401</v>
      </c>
      <c r="Q61" s="14">
        <f t="shared" si="8"/>
        <v>4731.7618535450147</v>
      </c>
      <c r="R61" s="14">
        <v>35440.93006166257</v>
      </c>
      <c r="S61" s="14">
        <v>0</v>
      </c>
      <c r="T61" s="14">
        <v>104174.65954841259</v>
      </c>
      <c r="U61" s="24">
        <f t="shared" si="9"/>
        <v>6894.0971484355105</v>
      </c>
      <c r="V61" s="24">
        <f t="shared" si="10"/>
        <v>3699.9111138132866</v>
      </c>
      <c r="W61" s="46">
        <f t="shared" si="11"/>
        <v>2.2848909396486761E-3</v>
      </c>
      <c r="X61" s="34">
        <f t="shared" si="12"/>
        <v>-6</v>
      </c>
      <c r="Y61" s="34">
        <f t="shared" si="13"/>
        <v>91.949805831183767</v>
      </c>
      <c r="Z61" s="46">
        <f t="shared" si="14"/>
        <v>1.9817571247630728E-2</v>
      </c>
      <c r="AA61" s="45">
        <v>1.8544812510171038E-2</v>
      </c>
      <c r="AC61" s="19">
        <f t="shared" si="16"/>
        <v>66478.031113813398</v>
      </c>
      <c r="AD61" s="19">
        <f t="shared" si="17"/>
        <v>-20536.748690098291</v>
      </c>
      <c r="AE61" s="19" t="e">
        <f>#REF!-#REF!</f>
        <v>#REF!</v>
      </c>
      <c r="AF61" s="19">
        <f t="shared" si="18"/>
        <v>6894.0971484355105</v>
      </c>
      <c r="AG61" s="19">
        <f t="shared" si="19"/>
        <v>0</v>
      </c>
      <c r="AH61" s="19" t="e">
        <f t="shared" si="15"/>
        <v>#REF!</v>
      </c>
      <c r="AJ61" s="58"/>
    </row>
    <row r="62" spans="1:36" x14ac:dyDescent="0.25">
      <c r="A62" s="42" t="s">
        <v>12</v>
      </c>
      <c r="B62" s="40" t="s">
        <v>92</v>
      </c>
      <c r="C62" s="37">
        <v>5203</v>
      </c>
      <c r="D62" s="59" t="s">
        <v>93</v>
      </c>
      <c r="E62" s="13">
        <v>209</v>
      </c>
      <c r="F62" s="14">
        <v>886744.40623781004</v>
      </c>
      <c r="G62" s="14">
        <v>37594.92</v>
      </c>
      <c r="H62" s="14">
        <f t="shared" si="6"/>
        <v>924339.32623781008</v>
      </c>
      <c r="I62" s="14">
        <f t="shared" si="7"/>
        <v>4422.6762020947854</v>
      </c>
      <c r="J62" s="14">
        <v>30890.333654787159</v>
      </c>
      <c r="K62" s="14">
        <v>0</v>
      </c>
      <c r="L62" s="14">
        <v>41236.596799990271</v>
      </c>
      <c r="M62" s="14"/>
      <c r="N62" s="15"/>
      <c r="O62" s="13">
        <v>210</v>
      </c>
      <c r="P62" s="14">
        <v>944405.86445233924</v>
      </c>
      <c r="Q62" s="14">
        <f t="shared" si="8"/>
        <v>4497.1707831063777</v>
      </c>
      <c r="R62" s="14">
        <v>17209.001708965981</v>
      </c>
      <c r="S62" s="14">
        <v>0</v>
      </c>
      <c r="T62" s="14">
        <v>47152.040727267537</v>
      </c>
      <c r="U62" s="24">
        <f t="shared" si="9"/>
        <v>5915.4439272772652</v>
      </c>
      <c r="V62" s="24">
        <f t="shared" si="10"/>
        <v>20066.538214529166</v>
      </c>
      <c r="W62" s="46">
        <f t="shared" si="11"/>
        <v>2.170906034713771E-2</v>
      </c>
      <c r="X62" s="34">
        <f t="shared" si="12"/>
        <v>1</v>
      </c>
      <c r="Y62" s="34">
        <f t="shared" si="13"/>
        <v>74.494581011592345</v>
      </c>
      <c r="Z62" s="46">
        <f t="shared" si="14"/>
        <v>1.6843779107389434E-2</v>
      </c>
      <c r="AA62" s="45">
        <v>1.7450744663660478E-2</v>
      </c>
      <c r="AC62" s="19">
        <f t="shared" si="16"/>
        <v>57661.458214529208</v>
      </c>
      <c r="AD62" s="19">
        <f t="shared" si="17"/>
        <v>-13681.331945821177</v>
      </c>
      <c r="AE62" s="19" t="e">
        <f>#REF!-#REF!</f>
        <v>#REF!</v>
      </c>
      <c r="AF62" s="19">
        <f t="shared" si="18"/>
        <v>5915.4439272772652</v>
      </c>
      <c r="AG62" s="19">
        <f t="shared" si="19"/>
        <v>0</v>
      </c>
      <c r="AH62" s="19" t="e">
        <f t="shared" si="15"/>
        <v>#REF!</v>
      </c>
      <c r="AJ62" s="58"/>
    </row>
    <row r="63" spans="1:36" x14ac:dyDescent="0.25">
      <c r="A63" s="42" t="s">
        <v>12</v>
      </c>
      <c r="B63" s="40"/>
      <c r="C63" s="37">
        <v>5204</v>
      </c>
      <c r="D63" s="54" t="s">
        <v>94</v>
      </c>
      <c r="E63" s="13">
        <v>412</v>
      </c>
      <c r="F63" s="14">
        <v>1708314.727695504</v>
      </c>
      <c r="G63" s="14">
        <v>74110.559999999998</v>
      </c>
      <c r="H63" s="14">
        <f t="shared" si="6"/>
        <v>1782425.287695504</v>
      </c>
      <c r="I63" s="14">
        <f t="shared" si="7"/>
        <v>4326.2749701347184</v>
      </c>
      <c r="J63" s="14">
        <v>0</v>
      </c>
      <c r="K63" s="14">
        <v>0</v>
      </c>
      <c r="L63" s="14">
        <v>82713.231999980489</v>
      </c>
      <c r="M63" s="14"/>
      <c r="N63" s="15"/>
      <c r="O63" s="13">
        <v>416</v>
      </c>
      <c r="P63" s="14">
        <v>1858140.8161313853</v>
      </c>
      <c r="Q63" s="14">
        <f t="shared" si="8"/>
        <v>4466.6846541619834</v>
      </c>
      <c r="R63" s="14">
        <v>0</v>
      </c>
      <c r="S63" s="14">
        <v>0</v>
      </c>
      <c r="T63" s="14">
        <v>94584.451479601237</v>
      </c>
      <c r="U63" s="24">
        <f t="shared" si="9"/>
        <v>11871.219479620748</v>
      </c>
      <c r="V63" s="24">
        <f t="shared" si="10"/>
        <v>75715.52843588125</v>
      </c>
      <c r="W63" s="46">
        <f t="shared" si="11"/>
        <v>4.2478935279118391E-2</v>
      </c>
      <c r="X63" s="34">
        <f t="shared" si="12"/>
        <v>4</v>
      </c>
      <c r="Y63" s="34">
        <f t="shared" si="13"/>
        <v>140.40968402726503</v>
      </c>
      <c r="Z63" s="46">
        <f t="shared" si="14"/>
        <v>3.2455099362972861E-2</v>
      </c>
      <c r="AA63" s="45">
        <v>3.3090679180144855E-2</v>
      </c>
      <c r="AC63" s="19">
        <f t="shared" si="16"/>
        <v>149826.08843588131</v>
      </c>
      <c r="AD63" s="19">
        <f t="shared" si="17"/>
        <v>0</v>
      </c>
      <c r="AE63" s="19" t="e">
        <f>#REF!-#REF!</f>
        <v>#REF!</v>
      </c>
      <c r="AF63" s="19">
        <f t="shared" si="18"/>
        <v>11871.219479620748</v>
      </c>
      <c r="AG63" s="19">
        <f t="shared" si="19"/>
        <v>0</v>
      </c>
      <c r="AH63" s="19" t="e">
        <f t="shared" si="15"/>
        <v>#REF!</v>
      </c>
      <c r="AJ63" s="58"/>
    </row>
    <row r="64" spans="1:36" x14ac:dyDescent="0.25">
      <c r="A64" s="42" t="s">
        <v>12</v>
      </c>
      <c r="B64" s="40"/>
      <c r="C64" s="37">
        <v>2196</v>
      </c>
      <c r="D64" s="59" t="s">
        <v>95</v>
      </c>
      <c r="E64" s="13">
        <v>196</v>
      </c>
      <c r="F64" s="14">
        <v>1025945.040013377</v>
      </c>
      <c r="G64" s="14">
        <v>35803.800000000003</v>
      </c>
      <c r="H64" s="14">
        <f t="shared" si="6"/>
        <v>1061748.8400133769</v>
      </c>
      <c r="I64" s="14">
        <f t="shared" si="7"/>
        <v>5417.0859184355968</v>
      </c>
      <c r="J64" s="14">
        <v>65951.104940887075</v>
      </c>
      <c r="K64" s="14">
        <v>0</v>
      </c>
      <c r="L64" s="14">
        <v>78802.606399981392</v>
      </c>
      <c r="M64" s="14"/>
      <c r="N64" s="15"/>
      <c r="O64" s="13">
        <v>200</v>
      </c>
      <c r="P64" s="14">
        <v>1100276.5947894331</v>
      </c>
      <c r="Q64" s="14">
        <f t="shared" si="8"/>
        <v>5501.3829739471657</v>
      </c>
      <c r="R64" s="14">
        <v>51330.707808692474</v>
      </c>
      <c r="S64" s="14">
        <v>0</v>
      </c>
      <c r="T64" s="14">
        <v>89917.445714275804</v>
      </c>
      <c r="U64" s="24">
        <f t="shared" si="9"/>
        <v>11114.839314294411</v>
      </c>
      <c r="V64" s="24">
        <f t="shared" si="10"/>
        <v>38527.754776056157</v>
      </c>
      <c r="W64" s="46">
        <f t="shared" si="11"/>
        <v>3.628707027885314E-2</v>
      </c>
      <c r="X64" s="34">
        <f t="shared" si="12"/>
        <v>4</v>
      </c>
      <c r="Y64" s="34">
        <f t="shared" si="13"/>
        <v>84.297055511568942</v>
      </c>
      <c r="Z64" s="46">
        <f t="shared" si="14"/>
        <v>1.5561328873276103E-2</v>
      </c>
      <c r="AA64" s="45">
        <v>1.7780664436638061E-2</v>
      </c>
      <c r="AC64" s="19">
        <f t="shared" si="16"/>
        <v>74331.554776056088</v>
      </c>
      <c r="AD64" s="19">
        <f t="shared" si="17"/>
        <v>-14620.397132194601</v>
      </c>
      <c r="AE64" s="19" t="e">
        <f>#REF!-#REF!</f>
        <v>#REF!</v>
      </c>
      <c r="AF64" s="19">
        <f t="shared" si="18"/>
        <v>11114.839314294411</v>
      </c>
      <c r="AG64" s="19">
        <f t="shared" si="19"/>
        <v>0</v>
      </c>
      <c r="AH64" s="19" t="e">
        <f t="shared" si="15"/>
        <v>#REF!</v>
      </c>
      <c r="AJ64" s="58"/>
    </row>
    <row r="65" spans="1:36" x14ac:dyDescent="0.25">
      <c r="A65" s="42" t="s">
        <v>12</v>
      </c>
      <c r="B65" s="40" t="s">
        <v>96</v>
      </c>
      <c r="C65" s="37">
        <v>2123</v>
      </c>
      <c r="D65" s="59" t="s">
        <v>345</v>
      </c>
      <c r="E65" s="13">
        <v>363</v>
      </c>
      <c r="F65" s="14">
        <v>1630486.1368160069</v>
      </c>
      <c r="G65" s="14">
        <v>68510.434299999994</v>
      </c>
      <c r="H65" s="14">
        <f t="shared" si="6"/>
        <v>1698996.5711160069</v>
      </c>
      <c r="I65" s="14">
        <f t="shared" si="7"/>
        <v>4680.4313253884493</v>
      </c>
      <c r="J65" s="14">
        <v>68887.850014369236</v>
      </c>
      <c r="K65" s="14">
        <v>0</v>
      </c>
      <c r="L65" s="14">
        <v>107507.19839997462</v>
      </c>
      <c r="M65" s="14"/>
      <c r="N65" s="15"/>
      <c r="O65" s="13">
        <v>343</v>
      </c>
      <c r="P65" s="14">
        <v>1641760.5510561049</v>
      </c>
      <c r="Q65" s="14">
        <f t="shared" si="8"/>
        <v>4786.4739097845622</v>
      </c>
      <c r="R65" s="14">
        <v>51050.864477999741</v>
      </c>
      <c r="S65" s="14">
        <v>0</v>
      </c>
      <c r="T65" s="14">
        <v>108142.61685508453</v>
      </c>
      <c r="U65" s="24">
        <f t="shared" si="9"/>
        <v>635.41845510991698</v>
      </c>
      <c r="V65" s="24">
        <f t="shared" si="10"/>
        <v>-57236.020059901988</v>
      </c>
      <c r="W65" s="46">
        <f t="shared" si="11"/>
        <v>-3.3688131590698722E-2</v>
      </c>
      <c r="X65" s="34">
        <f t="shared" si="12"/>
        <v>-20</v>
      </c>
      <c r="Y65" s="34">
        <f t="shared" si="13"/>
        <v>106.04258439611294</v>
      </c>
      <c r="Z65" s="46">
        <f t="shared" si="14"/>
        <v>2.2656583768444039E-2</v>
      </c>
      <c r="AA65" s="45">
        <v>1.8613077271572909E-2</v>
      </c>
      <c r="AC65" s="19">
        <f t="shared" si="16"/>
        <v>11274.414240098093</v>
      </c>
      <c r="AD65" s="19">
        <f t="shared" si="17"/>
        <v>-17836.985536369495</v>
      </c>
      <c r="AE65" s="19" t="e">
        <f>#REF!-#REF!</f>
        <v>#REF!</v>
      </c>
      <c r="AF65" s="19">
        <f t="shared" si="18"/>
        <v>635.41845510991698</v>
      </c>
      <c r="AG65" s="19">
        <f t="shared" si="19"/>
        <v>0</v>
      </c>
      <c r="AH65" s="19" t="e">
        <f t="shared" si="15"/>
        <v>#REF!</v>
      </c>
      <c r="AJ65" s="58"/>
    </row>
    <row r="66" spans="1:36" x14ac:dyDescent="0.25">
      <c r="A66" s="42" t="s">
        <v>12</v>
      </c>
      <c r="B66" s="40" t="s">
        <v>97</v>
      </c>
      <c r="C66" s="37">
        <v>3379</v>
      </c>
      <c r="D66" s="59" t="s">
        <v>98</v>
      </c>
      <c r="E66" s="13">
        <v>413</v>
      </c>
      <c r="F66" s="14">
        <v>1717645.5809760822</v>
      </c>
      <c r="G66" s="14">
        <v>74290.44</v>
      </c>
      <c r="H66" s="14">
        <f t="shared" si="6"/>
        <v>1791936.0209760822</v>
      </c>
      <c r="I66" s="14">
        <f t="shared" si="7"/>
        <v>4338.8281379566151</v>
      </c>
      <c r="J66" s="14">
        <v>24648.717816950753</v>
      </c>
      <c r="K66" s="14">
        <v>0</v>
      </c>
      <c r="L66" s="14">
        <v>104566.72799997532</v>
      </c>
      <c r="M66" s="14"/>
      <c r="N66" s="15"/>
      <c r="O66" s="13">
        <v>414</v>
      </c>
      <c r="P66" s="14">
        <v>1829552.987962082</v>
      </c>
      <c r="Q66" s="14">
        <f t="shared" si="8"/>
        <v>4419.2101158504393</v>
      </c>
      <c r="R66" s="14">
        <v>943.45568326837383</v>
      </c>
      <c r="S66" s="14">
        <v>0</v>
      </c>
      <c r="T66" s="14">
        <v>115131.46893558055</v>
      </c>
      <c r="U66" s="24">
        <f t="shared" si="9"/>
        <v>10564.740935605223</v>
      </c>
      <c r="V66" s="24">
        <f t="shared" si="10"/>
        <v>37616.966985999839</v>
      </c>
      <c r="W66" s="46">
        <f t="shared" si="11"/>
        <v>2.0992360522732012E-2</v>
      </c>
      <c r="X66" s="34">
        <f t="shared" si="12"/>
        <v>1</v>
      </c>
      <c r="Y66" s="34">
        <f t="shared" si="13"/>
        <v>80.381977893824114</v>
      </c>
      <c r="Z66" s="46">
        <f t="shared" si="14"/>
        <v>1.8526195400696333E-2</v>
      </c>
      <c r="AA66" s="45">
        <v>1.8685010551483527E-2</v>
      </c>
      <c r="AC66" s="19">
        <f t="shared" si="16"/>
        <v>111907.40698599978</v>
      </c>
      <c r="AD66" s="19">
        <f t="shared" si="17"/>
        <v>-23705.262133682379</v>
      </c>
      <c r="AE66" s="19" t="e">
        <f>#REF!-#REF!</f>
        <v>#REF!</v>
      </c>
      <c r="AF66" s="19">
        <f t="shared" si="18"/>
        <v>10564.740935605223</v>
      </c>
      <c r="AG66" s="19">
        <f t="shared" si="19"/>
        <v>0</v>
      </c>
      <c r="AH66" s="19" t="e">
        <f t="shared" si="15"/>
        <v>#REF!</v>
      </c>
      <c r="AJ66" s="58"/>
    </row>
    <row r="67" spans="1:36" x14ac:dyDescent="0.25">
      <c r="A67" s="42" t="s">
        <v>12</v>
      </c>
      <c r="B67" s="40"/>
      <c r="C67" s="37">
        <v>2029</v>
      </c>
      <c r="D67" s="54" t="s">
        <v>346</v>
      </c>
      <c r="E67" s="13">
        <v>620</v>
      </c>
      <c r="F67" s="14">
        <v>2798878.2650292409</v>
      </c>
      <c r="G67" s="14">
        <v>111525.6</v>
      </c>
      <c r="H67" s="14">
        <f t="shared" si="6"/>
        <v>2910403.865029241</v>
      </c>
      <c r="I67" s="14">
        <f t="shared" si="7"/>
        <v>4694.199782305227</v>
      </c>
      <c r="J67" s="14">
        <v>0</v>
      </c>
      <c r="K67" s="14">
        <v>0</v>
      </c>
      <c r="L67" s="14">
        <v>180688.90559995733</v>
      </c>
      <c r="M67" s="14"/>
      <c r="N67" s="15"/>
      <c r="O67" s="13">
        <v>619</v>
      </c>
      <c r="P67" s="14">
        <v>2981851.1981464811</v>
      </c>
      <c r="Q67" s="14">
        <f t="shared" si="8"/>
        <v>4817.2071052447191</v>
      </c>
      <c r="R67" s="14">
        <v>0</v>
      </c>
      <c r="S67" s="14">
        <v>0</v>
      </c>
      <c r="T67" s="14">
        <v>179618.60534707698</v>
      </c>
      <c r="U67" s="24">
        <f t="shared" si="9"/>
        <v>-1070.3002528803481</v>
      </c>
      <c r="V67" s="24">
        <f t="shared" si="10"/>
        <v>71447.333117240109</v>
      </c>
      <c r="W67" s="46">
        <f t="shared" si="11"/>
        <v>2.4548941119730827E-2</v>
      </c>
      <c r="X67" s="34">
        <f t="shared" si="12"/>
        <v>-1</v>
      </c>
      <c r="Y67" s="34">
        <f t="shared" si="13"/>
        <v>123.00732293949204</v>
      </c>
      <c r="Z67" s="46">
        <f t="shared" si="14"/>
        <v>2.6204109037533563E-2</v>
      </c>
      <c r="AA67" s="45">
        <v>2.6138710074153693E-2</v>
      </c>
      <c r="AC67" s="19">
        <f t="shared" si="16"/>
        <v>182972.9331172402</v>
      </c>
      <c r="AD67" s="19">
        <f t="shared" si="17"/>
        <v>0</v>
      </c>
      <c r="AE67" s="19" t="e">
        <f>#REF!-#REF!</f>
        <v>#REF!</v>
      </c>
      <c r="AF67" s="19">
        <f t="shared" si="18"/>
        <v>-1070.3002528803481</v>
      </c>
      <c r="AG67" s="19">
        <f t="shared" si="19"/>
        <v>0</v>
      </c>
      <c r="AH67" s="19" t="e">
        <f t="shared" si="15"/>
        <v>#REF!</v>
      </c>
      <c r="AJ67" s="58"/>
    </row>
    <row r="68" spans="1:36" x14ac:dyDescent="0.25">
      <c r="A68" s="42" t="s">
        <v>12</v>
      </c>
      <c r="B68" s="40"/>
      <c r="C68" s="37">
        <v>2180</v>
      </c>
      <c r="D68" s="59" t="s">
        <v>347</v>
      </c>
      <c r="E68" s="13">
        <v>425</v>
      </c>
      <c r="F68" s="14">
        <v>2128583.9485879452</v>
      </c>
      <c r="G68" s="14">
        <v>76449</v>
      </c>
      <c r="H68" s="14">
        <f t="shared" si="6"/>
        <v>2205032.9485879452</v>
      </c>
      <c r="I68" s="14">
        <f t="shared" si="7"/>
        <v>5188.3128202069302</v>
      </c>
      <c r="J68" s="14">
        <v>198209.32668173895</v>
      </c>
      <c r="K68" s="14">
        <v>0</v>
      </c>
      <c r="L68" s="14">
        <v>168211.9095999604</v>
      </c>
      <c r="M68" s="14"/>
      <c r="N68" s="15"/>
      <c r="O68" s="13">
        <v>424</v>
      </c>
      <c r="P68" s="14">
        <v>2241767.9167582933</v>
      </c>
      <c r="Q68" s="14">
        <f t="shared" si="8"/>
        <v>5287.1884829205028</v>
      </c>
      <c r="R68" s="14">
        <v>181060.01897743158</v>
      </c>
      <c r="S68" s="14">
        <v>0</v>
      </c>
      <c r="T68" s="14">
        <v>174641.11457880432</v>
      </c>
      <c r="U68" s="24">
        <f t="shared" si="9"/>
        <v>6429.2049788439181</v>
      </c>
      <c r="V68" s="24">
        <f t="shared" si="10"/>
        <v>36734.968170348089</v>
      </c>
      <c r="W68" s="46">
        <f t="shared" si="11"/>
        <v>1.6659600571443667E-2</v>
      </c>
      <c r="X68" s="34">
        <f t="shared" si="12"/>
        <v>-1</v>
      </c>
      <c r="Y68" s="34">
        <f t="shared" si="13"/>
        <v>98.875662713572638</v>
      </c>
      <c r="Z68" s="46">
        <f t="shared" si="14"/>
        <v>1.9057382648263177E-2</v>
      </c>
      <c r="AA68" s="45">
        <v>1.8931364285731389E-2</v>
      </c>
      <c r="AC68" s="19">
        <f t="shared" si="16"/>
        <v>113183.96817034809</v>
      </c>
      <c r="AD68" s="19">
        <f t="shared" si="17"/>
        <v>-17149.307704307372</v>
      </c>
      <c r="AE68" s="19" t="e">
        <f>#REF!-#REF!</f>
        <v>#REF!</v>
      </c>
      <c r="AF68" s="19">
        <f t="shared" si="18"/>
        <v>6429.2049788439181</v>
      </c>
      <c r="AG68" s="19">
        <f t="shared" si="19"/>
        <v>0</v>
      </c>
      <c r="AH68" s="19" t="e">
        <f t="shared" si="15"/>
        <v>#REF!</v>
      </c>
      <c r="AJ68" s="58"/>
    </row>
    <row r="69" spans="1:36" x14ac:dyDescent="0.25">
      <c r="A69" s="42" t="s">
        <v>12</v>
      </c>
      <c r="B69" s="40" t="s">
        <v>99</v>
      </c>
      <c r="C69" s="37">
        <v>2168</v>
      </c>
      <c r="D69" s="54" t="s">
        <v>100</v>
      </c>
      <c r="E69" s="13">
        <v>294</v>
      </c>
      <c r="F69" s="14">
        <v>1150490.900473136</v>
      </c>
      <c r="G69" s="14">
        <v>52884.72</v>
      </c>
      <c r="H69" s="14">
        <f t="shared" si="6"/>
        <v>1203375.620473136</v>
      </c>
      <c r="I69" s="14">
        <f t="shared" si="7"/>
        <v>4093.1143553508027</v>
      </c>
      <c r="J69" s="14">
        <v>19101.523172967834</v>
      </c>
      <c r="K69" s="14">
        <v>0</v>
      </c>
      <c r="L69" s="14">
        <v>35755.719999991547</v>
      </c>
      <c r="M69" s="14"/>
      <c r="N69" s="15"/>
      <c r="O69" s="13">
        <v>307</v>
      </c>
      <c r="P69" s="14">
        <v>1283260</v>
      </c>
      <c r="Q69" s="14">
        <f t="shared" si="8"/>
        <v>4180</v>
      </c>
      <c r="R69" s="14">
        <v>0</v>
      </c>
      <c r="S69" s="14">
        <v>17060.494831906799</v>
      </c>
      <c r="T69" s="14">
        <v>38120.043809519615</v>
      </c>
      <c r="U69" s="24">
        <f t="shared" si="9"/>
        <v>2364.3238095280685</v>
      </c>
      <c r="V69" s="24">
        <f t="shared" si="10"/>
        <v>79884.379526864039</v>
      </c>
      <c r="W69" s="46">
        <f t="shared" si="11"/>
        <v>6.6383578134527665E-2</v>
      </c>
      <c r="X69" s="34">
        <f t="shared" si="12"/>
        <v>13</v>
      </c>
      <c r="Y69" s="34">
        <f t="shared" si="13"/>
        <v>86.885644649197275</v>
      </c>
      <c r="Z69" s="46">
        <f t="shared" si="14"/>
        <v>2.1227270265638865E-2</v>
      </c>
      <c r="AA69" s="45">
        <v>2.1227270265638642E-2</v>
      </c>
      <c r="AC69" s="19">
        <f t="shared" si="16"/>
        <v>132769.09952686401</v>
      </c>
      <c r="AD69" s="19">
        <f t="shared" si="17"/>
        <v>-19101.523172967834</v>
      </c>
      <c r="AE69" s="19" t="e">
        <f>#REF!-#REF!</f>
        <v>#REF!</v>
      </c>
      <c r="AF69" s="19">
        <f t="shared" si="18"/>
        <v>2364.3238095280685</v>
      </c>
      <c r="AG69" s="19">
        <f t="shared" si="19"/>
        <v>17060.494831906799</v>
      </c>
      <c r="AH69" s="19" t="e">
        <f t="shared" si="15"/>
        <v>#REF!</v>
      </c>
      <c r="AJ69" s="58"/>
    </row>
    <row r="70" spans="1:36" x14ac:dyDescent="0.25">
      <c r="A70" s="42" t="s">
        <v>12</v>
      </c>
      <c r="B70" s="40" t="s">
        <v>101</v>
      </c>
      <c r="C70" s="37">
        <v>3304</v>
      </c>
      <c r="D70" s="54" t="s">
        <v>102</v>
      </c>
      <c r="E70" s="13">
        <v>397</v>
      </c>
      <c r="F70" s="14">
        <v>1488750</v>
      </c>
      <c r="G70" s="14">
        <v>71412.36</v>
      </c>
      <c r="H70" s="14">
        <f t="shared" si="6"/>
        <v>1560162.36</v>
      </c>
      <c r="I70" s="14">
        <f t="shared" si="7"/>
        <v>3929.88</v>
      </c>
      <c r="J70" s="14">
        <v>0</v>
      </c>
      <c r="K70" s="14">
        <v>138211.61246614365</v>
      </c>
      <c r="L70" s="14">
        <v>25099.015199994083</v>
      </c>
      <c r="M70" s="14"/>
      <c r="N70" s="15"/>
      <c r="O70" s="13">
        <v>426</v>
      </c>
      <c r="P70" s="14">
        <v>1780680</v>
      </c>
      <c r="Q70" s="14">
        <f t="shared" si="8"/>
        <v>4180</v>
      </c>
      <c r="R70" s="14">
        <v>0</v>
      </c>
      <c r="S70" s="14">
        <v>216236.20664780418</v>
      </c>
      <c r="T70" s="14">
        <v>31563.386865487711</v>
      </c>
      <c r="U70" s="24">
        <f t="shared" si="9"/>
        <v>6464.3716654936288</v>
      </c>
      <c r="V70" s="24">
        <f t="shared" si="10"/>
        <v>220517.6399999999</v>
      </c>
      <c r="W70" s="46">
        <f t="shared" si="11"/>
        <v>0.14134275101983618</v>
      </c>
      <c r="X70" s="34">
        <f t="shared" si="12"/>
        <v>29</v>
      </c>
      <c r="Y70" s="34">
        <f t="shared" si="13"/>
        <v>250.11999999999989</v>
      </c>
      <c r="Z70" s="46">
        <f t="shared" si="14"/>
        <v>6.3645709283743912E-2</v>
      </c>
      <c r="AA70" s="45">
        <v>6.3645709283743912E-2</v>
      </c>
      <c r="AC70" s="19">
        <f t="shared" ref="AC70:AC101" si="20">P70-F70</f>
        <v>291930</v>
      </c>
      <c r="AD70" s="19">
        <f t="shared" ref="AD70:AD101" si="21">R70-J70</f>
        <v>0</v>
      </c>
      <c r="AE70" s="19" t="e">
        <f>#REF!-#REF!</f>
        <v>#REF!</v>
      </c>
      <c r="AF70" s="19">
        <f t="shared" ref="AF70:AF101" si="22">T70-L70</f>
        <v>6464.3716654936288</v>
      </c>
      <c r="AG70" s="19">
        <f t="shared" ref="AG70:AG101" si="23">S70-K70</f>
        <v>78024.594181660534</v>
      </c>
      <c r="AH70" s="19" t="e">
        <f t="shared" si="15"/>
        <v>#REF!</v>
      </c>
      <c r="AJ70" s="58"/>
    </row>
    <row r="71" spans="1:36" x14ac:dyDescent="0.25">
      <c r="A71" s="42" t="s">
        <v>12</v>
      </c>
      <c r="B71" s="40" t="s">
        <v>103</v>
      </c>
      <c r="C71" s="37">
        <v>2124</v>
      </c>
      <c r="D71" s="59" t="s">
        <v>104</v>
      </c>
      <c r="E71" s="13">
        <v>387</v>
      </c>
      <c r="F71" s="14">
        <v>1780882.8678800727</v>
      </c>
      <c r="G71" s="14">
        <v>69613.56</v>
      </c>
      <c r="H71" s="14">
        <f t="shared" ref="H71:H134" si="24">F71+G71</f>
        <v>1850496.4278800727</v>
      </c>
      <c r="I71" s="14">
        <f t="shared" ref="I71:I134" si="25">H71/E71</f>
        <v>4781.6445164859761</v>
      </c>
      <c r="J71" s="14">
        <v>101733.23284530244</v>
      </c>
      <c r="K71" s="14">
        <v>0</v>
      </c>
      <c r="L71" s="14">
        <v>118949.02879997197</v>
      </c>
      <c r="M71" s="14"/>
      <c r="N71" s="15"/>
      <c r="O71" s="13">
        <v>390</v>
      </c>
      <c r="P71" s="14">
        <v>1898850.2208069584</v>
      </c>
      <c r="Q71" s="14">
        <f t="shared" ref="Q71:Q134" si="26">P71/O71</f>
        <v>4868.846720017842</v>
      </c>
      <c r="R71" s="14">
        <v>66528.893418827793</v>
      </c>
      <c r="S71" s="14">
        <v>0</v>
      </c>
      <c r="T71" s="14">
        <v>144685.93674417012</v>
      </c>
      <c r="U71" s="24">
        <f t="shared" ref="U71:U134" si="27">T71-L71</f>
        <v>25736.907944198145</v>
      </c>
      <c r="V71" s="24">
        <f t="shared" ref="V71:V134" si="28">P71-H71</f>
        <v>48353.792926885653</v>
      </c>
      <c r="W71" s="46">
        <f t="shared" ref="W71:W134" si="29">P71/H71-1</f>
        <v>2.613017361091563E-2</v>
      </c>
      <c r="X71" s="34">
        <f t="shared" ref="X71:X134" si="30">O71-E71</f>
        <v>3</v>
      </c>
      <c r="Y71" s="34">
        <f t="shared" ref="Y71:Y134" si="31">Q71-I71</f>
        <v>87.202203531865962</v>
      </c>
      <c r="Z71" s="46">
        <f t="shared" ref="Z71:Z134" si="32">Q71/I71-1</f>
        <v>1.8236864583139445E-2</v>
      </c>
      <c r="AA71" s="45">
        <v>1.8726624421156357E-2</v>
      </c>
      <c r="AC71" s="19">
        <f t="shared" si="20"/>
        <v>117967.35292688571</v>
      </c>
      <c r="AD71" s="19">
        <f t="shared" si="21"/>
        <v>-35204.339426474646</v>
      </c>
      <c r="AE71" s="19" t="e">
        <f>#REF!-#REF!</f>
        <v>#REF!</v>
      </c>
      <c r="AF71" s="19">
        <f t="shared" si="22"/>
        <v>25736.907944198145</v>
      </c>
      <c r="AG71" s="19">
        <f t="shared" si="23"/>
        <v>0</v>
      </c>
      <c r="AH71" s="19" t="e">
        <f t="shared" ref="AH71:AH134" si="33">SUM(AD71:AG71)</f>
        <v>#REF!</v>
      </c>
      <c r="AJ71" s="58"/>
    </row>
    <row r="72" spans="1:36" x14ac:dyDescent="0.25">
      <c r="A72" s="42" t="s">
        <v>12</v>
      </c>
      <c r="B72" s="40"/>
      <c r="C72" s="37">
        <v>2195</v>
      </c>
      <c r="D72" s="59" t="s">
        <v>105</v>
      </c>
      <c r="E72" s="13">
        <v>623</v>
      </c>
      <c r="F72" s="14">
        <v>2635483.8172673476</v>
      </c>
      <c r="G72" s="14">
        <v>112065.24</v>
      </c>
      <c r="H72" s="14">
        <f t="shared" si="24"/>
        <v>2747549.0572673478</v>
      </c>
      <c r="I72" s="14">
        <f t="shared" si="25"/>
        <v>4410.191103157862</v>
      </c>
      <c r="J72" s="14">
        <v>159975.08272195002</v>
      </c>
      <c r="K72" s="14">
        <v>0</v>
      </c>
      <c r="L72" s="14">
        <v>193400.93919995439</v>
      </c>
      <c r="M72" s="14"/>
      <c r="N72" s="15"/>
      <c r="O72" s="13">
        <v>623</v>
      </c>
      <c r="P72" s="14">
        <v>2800143.6614526948</v>
      </c>
      <c r="Q72" s="14">
        <f t="shared" si="26"/>
        <v>4494.6126187041646</v>
      </c>
      <c r="R72" s="14">
        <v>127531.94442127831</v>
      </c>
      <c r="S72" s="14">
        <v>0</v>
      </c>
      <c r="T72" s="14">
        <v>210828.72719997683</v>
      </c>
      <c r="U72" s="24">
        <f t="shared" si="27"/>
        <v>17427.78800002244</v>
      </c>
      <c r="V72" s="24">
        <f t="shared" si="28"/>
        <v>52594.60418534698</v>
      </c>
      <c r="W72" s="46">
        <f t="shared" si="29"/>
        <v>1.9142371287687476E-2</v>
      </c>
      <c r="X72" s="34">
        <f t="shared" si="30"/>
        <v>0</v>
      </c>
      <c r="Y72" s="34">
        <f t="shared" si="31"/>
        <v>84.421515546302544</v>
      </c>
      <c r="Z72" s="46">
        <f t="shared" si="32"/>
        <v>1.9142371287687254E-2</v>
      </c>
      <c r="AA72" s="45">
        <v>1.9142371287687254E-2</v>
      </c>
      <c r="AC72" s="19">
        <f t="shared" si="20"/>
        <v>164659.8441853472</v>
      </c>
      <c r="AD72" s="19">
        <f t="shared" si="21"/>
        <v>-32443.138300671708</v>
      </c>
      <c r="AE72" s="19" t="e">
        <f>#REF!-#REF!</f>
        <v>#REF!</v>
      </c>
      <c r="AF72" s="19">
        <f t="shared" si="22"/>
        <v>17427.78800002244</v>
      </c>
      <c r="AG72" s="19">
        <f t="shared" si="23"/>
        <v>0</v>
      </c>
      <c r="AH72" s="19" t="e">
        <f t="shared" si="33"/>
        <v>#REF!</v>
      </c>
      <c r="AJ72" s="58"/>
    </row>
    <row r="73" spans="1:36" x14ac:dyDescent="0.25">
      <c r="A73" s="42" t="s">
        <v>12</v>
      </c>
      <c r="B73" s="40" t="s">
        <v>106</v>
      </c>
      <c r="C73" s="37">
        <v>5207</v>
      </c>
      <c r="D73" s="59" t="s">
        <v>107</v>
      </c>
      <c r="E73" s="13">
        <v>104</v>
      </c>
      <c r="F73" s="14">
        <v>502409.44024950254</v>
      </c>
      <c r="G73" s="14">
        <v>18707.52</v>
      </c>
      <c r="H73" s="14">
        <f t="shared" si="24"/>
        <v>521116.96024950256</v>
      </c>
      <c r="I73" s="14">
        <f t="shared" si="25"/>
        <v>5010.7400023990631</v>
      </c>
      <c r="J73" s="14">
        <v>51001.086687155184</v>
      </c>
      <c r="K73" s="14">
        <v>0</v>
      </c>
      <c r="L73" s="14">
        <v>8221.315199998071</v>
      </c>
      <c r="M73" s="14"/>
      <c r="N73" s="15"/>
      <c r="O73" s="13">
        <v>105</v>
      </c>
      <c r="P73" s="14">
        <v>533138.34628770885</v>
      </c>
      <c r="Q73" s="14">
        <f t="shared" si="26"/>
        <v>5077.5080598829418</v>
      </c>
      <c r="R73" s="14">
        <v>45750.513984585472</v>
      </c>
      <c r="S73" s="14">
        <v>0</v>
      </c>
      <c r="T73" s="14">
        <v>8820.4014230759531</v>
      </c>
      <c r="U73" s="24">
        <f t="shared" si="27"/>
        <v>599.0862230778821</v>
      </c>
      <c r="V73" s="24">
        <f t="shared" si="28"/>
        <v>12021.386038206285</v>
      </c>
      <c r="W73" s="46">
        <f t="shared" si="29"/>
        <v>2.3068498926710479E-2</v>
      </c>
      <c r="X73" s="34">
        <f t="shared" si="30"/>
        <v>1</v>
      </c>
      <c r="Y73" s="34">
        <f t="shared" si="31"/>
        <v>66.768057483878692</v>
      </c>
      <c r="Z73" s="46">
        <f t="shared" si="32"/>
        <v>1.3324989413122879E-2</v>
      </c>
      <c r="AA73" s="45">
        <v>1.5478218634696006E-2</v>
      </c>
      <c r="AC73" s="19">
        <f t="shared" si="20"/>
        <v>30728.906038206303</v>
      </c>
      <c r="AD73" s="19">
        <f t="shared" si="21"/>
        <v>-5250.5727025697124</v>
      </c>
      <c r="AE73" s="19" t="e">
        <f>#REF!-#REF!</f>
        <v>#REF!</v>
      </c>
      <c r="AF73" s="19">
        <f t="shared" si="22"/>
        <v>599.0862230778821</v>
      </c>
      <c r="AG73" s="19">
        <f t="shared" si="23"/>
        <v>0</v>
      </c>
      <c r="AH73" s="19" t="e">
        <f t="shared" si="33"/>
        <v>#REF!</v>
      </c>
      <c r="AJ73" s="58"/>
    </row>
    <row r="74" spans="1:36" x14ac:dyDescent="0.25">
      <c r="A74" s="42" t="s">
        <v>12</v>
      </c>
      <c r="B74" s="40" t="s">
        <v>108</v>
      </c>
      <c r="C74" s="37">
        <v>3363</v>
      </c>
      <c r="D74" s="54" t="s">
        <v>109</v>
      </c>
      <c r="E74" s="13">
        <v>348</v>
      </c>
      <c r="F74" s="14">
        <v>1586131.7471562242</v>
      </c>
      <c r="G74" s="14">
        <v>62598.239999999998</v>
      </c>
      <c r="H74" s="14">
        <f t="shared" si="24"/>
        <v>1648729.9871562242</v>
      </c>
      <c r="I74" s="14">
        <f t="shared" si="25"/>
        <v>4737.7298481500693</v>
      </c>
      <c r="J74" s="14">
        <v>0</v>
      </c>
      <c r="K74" s="14">
        <v>0</v>
      </c>
      <c r="L74" s="14">
        <v>102131.33839997597</v>
      </c>
      <c r="M74" s="14"/>
      <c r="N74" s="15"/>
      <c r="O74" s="13">
        <v>337</v>
      </c>
      <c r="P74" s="14">
        <v>1636773.920371176</v>
      </c>
      <c r="Q74" s="14">
        <f t="shared" si="26"/>
        <v>4856.8959061459227</v>
      </c>
      <c r="R74" s="14">
        <v>0</v>
      </c>
      <c r="S74" s="14">
        <v>0</v>
      </c>
      <c r="T74" s="14">
        <v>98452.675195391465</v>
      </c>
      <c r="U74" s="24">
        <f t="shared" si="27"/>
        <v>-3678.6632045845035</v>
      </c>
      <c r="V74" s="24">
        <f t="shared" si="28"/>
        <v>-11956.066785048228</v>
      </c>
      <c r="W74" s="46">
        <f t="shared" si="29"/>
        <v>-7.2516827365227687E-3</v>
      </c>
      <c r="X74" s="34">
        <f t="shared" si="30"/>
        <v>-11</v>
      </c>
      <c r="Y74" s="34">
        <f t="shared" si="31"/>
        <v>119.16605799585341</v>
      </c>
      <c r="Z74" s="46">
        <f t="shared" si="32"/>
        <v>2.5152565007982464E-2</v>
      </c>
      <c r="AA74" s="45">
        <v>2.2820030810506875E-2</v>
      </c>
      <c r="AC74" s="19">
        <f t="shared" si="20"/>
        <v>50642.173214951763</v>
      </c>
      <c r="AD74" s="19">
        <f t="shared" si="21"/>
        <v>0</v>
      </c>
      <c r="AE74" s="19" t="e">
        <f>#REF!-#REF!</f>
        <v>#REF!</v>
      </c>
      <c r="AF74" s="19">
        <f t="shared" si="22"/>
        <v>-3678.6632045845035</v>
      </c>
      <c r="AG74" s="19">
        <f t="shared" si="23"/>
        <v>0</v>
      </c>
      <c r="AH74" s="19" t="e">
        <f t="shared" si="33"/>
        <v>#REF!</v>
      </c>
      <c r="AJ74" s="58"/>
    </row>
    <row r="75" spans="1:36" x14ac:dyDescent="0.25">
      <c r="A75" s="42" t="s">
        <v>12</v>
      </c>
      <c r="B75" s="40" t="s">
        <v>110</v>
      </c>
      <c r="C75" s="37">
        <v>5200</v>
      </c>
      <c r="D75" s="54" t="s">
        <v>111</v>
      </c>
      <c r="E75" s="13">
        <v>629</v>
      </c>
      <c r="F75" s="14">
        <v>2687905.1920880382</v>
      </c>
      <c r="G75" s="14">
        <v>113144.52</v>
      </c>
      <c r="H75" s="14">
        <f t="shared" si="24"/>
        <v>2801049.7120880382</v>
      </c>
      <c r="I75" s="14">
        <f t="shared" si="25"/>
        <v>4453.1791925088046</v>
      </c>
      <c r="J75" s="14">
        <v>20303.793528763577</v>
      </c>
      <c r="K75" s="14">
        <v>0</v>
      </c>
      <c r="L75" s="14">
        <v>196876.49519995353</v>
      </c>
      <c r="M75" s="14"/>
      <c r="N75" s="15"/>
      <c r="O75" s="13">
        <v>627</v>
      </c>
      <c r="P75" s="14">
        <v>2864177.1698003812</v>
      </c>
      <c r="Q75" s="14">
        <f t="shared" si="26"/>
        <v>4568.0656615636062</v>
      </c>
      <c r="R75" s="14">
        <v>0</v>
      </c>
      <c r="S75" s="14">
        <v>0</v>
      </c>
      <c r="T75" s="14">
        <v>215502.17753511143</v>
      </c>
      <c r="U75" s="24">
        <f t="shared" si="27"/>
        <v>18625.682335157908</v>
      </c>
      <c r="V75" s="24">
        <f t="shared" si="28"/>
        <v>63127.457712342963</v>
      </c>
      <c r="W75" s="46">
        <f t="shared" si="29"/>
        <v>2.253707152711848E-2</v>
      </c>
      <c r="X75" s="34">
        <f t="shared" si="30"/>
        <v>-2</v>
      </c>
      <c r="Y75" s="34">
        <f t="shared" si="31"/>
        <v>114.88646905480164</v>
      </c>
      <c r="Z75" s="46">
        <f t="shared" si="32"/>
        <v>2.5798752776008849E-2</v>
      </c>
      <c r="AA75" s="45">
        <v>2.5664582470016573E-2</v>
      </c>
      <c r="AC75" s="19">
        <f t="shared" si="20"/>
        <v>176271.97771234298</v>
      </c>
      <c r="AD75" s="19">
        <f t="shared" si="21"/>
        <v>-20303.793528763577</v>
      </c>
      <c r="AE75" s="19" t="e">
        <f>#REF!-#REF!</f>
        <v>#REF!</v>
      </c>
      <c r="AF75" s="19">
        <f t="shared" si="22"/>
        <v>18625.682335157908</v>
      </c>
      <c r="AG75" s="19">
        <f t="shared" si="23"/>
        <v>0</v>
      </c>
      <c r="AH75" s="19" t="e">
        <f t="shared" si="33"/>
        <v>#REF!</v>
      </c>
      <c r="AJ75" s="58"/>
    </row>
    <row r="76" spans="1:36" x14ac:dyDescent="0.25">
      <c r="A76" s="42" t="s">
        <v>12</v>
      </c>
      <c r="B76" s="40" t="s">
        <v>112</v>
      </c>
      <c r="C76" s="37">
        <v>2198</v>
      </c>
      <c r="D76" s="54" t="s">
        <v>113</v>
      </c>
      <c r="E76" s="13">
        <v>395</v>
      </c>
      <c r="F76" s="14">
        <v>1937861.3439589259</v>
      </c>
      <c r="G76" s="14">
        <v>71052.600000000006</v>
      </c>
      <c r="H76" s="14">
        <f t="shared" si="24"/>
        <v>2008913.943958926</v>
      </c>
      <c r="I76" s="14">
        <f t="shared" si="25"/>
        <v>5085.858085971965</v>
      </c>
      <c r="J76" s="14">
        <v>27490.756416051881</v>
      </c>
      <c r="K76" s="14">
        <v>0</v>
      </c>
      <c r="L76" s="14">
        <v>189475.31119995532</v>
      </c>
      <c r="M76" s="14"/>
      <c r="N76" s="15"/>
      <c r="O76" s="13">
        <v>379</v>
      </c>
      <c r="P76" s="14">
        <v>1969223.8656711567</v>
      </c>
      <c r="Q76" s="14">
        <f t="shared" si="26"/>
        <v>5195.8413342246877</v>
      </c>
      <c r="R76" s="14">
        <v>0</v>
      </c>
      <c r="S76" s="14">
        <v>0</v>
      </c>
      <c r="T76" s="14">
        <v>196967.58572149734</v>
      </c>
      <c r="U76" s="24">
        <f t="shared" si="27"/>
        <v>7492.2745215420146</v>
      </c>
      <c r="V76" s="24">
        <f t="shared" si="28"/>
        <v>-39690.078287769342</v>
      </c>
      <c r="W76" s="46">
        <f t="shared" si="29"/>
        <v>-1.9756982825034797E-2</v>
      </c>
      <c r="X76" s="34">
        <f t="shared" si="30"/>
        <v>-16</v>
      </c>
      <c r="Y76" s="34">
        <f t="shared" si="31"/>
        <v>109.98324825272266</v>
      </c>
      <c r="Z76" s="46">
        <f t="shared" si="32"/>
        <v>2.1625308137496635E-2</v>
      </c>
      <c r="AA76" s="45">
        <v>1.914940180007485E-2</v>
      </c>
      <c r="AC76" s="19">
        <f t="shared" si="20"/>
        <v>31362.521712230751</v>
      </c>
      <c r="AD76" s="19">
        <f t="shared" si="21"/>
        <v>-27490.756416051881</v>
      </c>
      <c r="AE76" s="19" t="e">
        <f>#REF!-#REF!</f>
        <v>#REF!</v>
      </c>
      <c r="AF76" s="19">
        <f t="shared" si="22"/>
        <v>7492.2745215420146</v>
      </c>
      <c r="AG76" s="19">
        <f t="shared" si="23"/>
        <v>0</v>
      </c>
      <c r="AH76" s="19" t="e">
        <f t="shared" si="33"/>
        <v>#REF!</v>
      </c>
      <c r="AJ76" s="58"/>
    </row>
    <row r="77" spans="1:36" x14ac:dyDescent="0.25">
      <c r="A77" s="42" t="s">
        <v>12</v>
      </c>
      <c r="B77" s="40"/>
      <c r="C77" s="37">
        <v>2041</v>
      </c>
      <c r="D77" s="59" t="s">
        <v>114</v>
      </c>
      <c r="E77" s="13">
        <v>631</v>
      </c>
      <c r="F77" s="14">
        <v>2728523.8697457025</v>
      </c>
      <c r="G77" s="14">
        <v>113504.28</v>
      </c>
      <c r="H77" s="14">
        <f t="shared" si="24"/>
        <v>2842028.1497457023</v>
      </c>
      <c r="I77" s="14">
        <f t="shared" si="25"/>
        <v>4504.0065764591163</v>
      </c>
      <c r="J77" s="14">
        <v>91583.085460028611</v>
      </c>
      <c r="K77" s="14">
        <v>0</v>
      </c>
      <c r="L77" s="14">
        <v>175688.10559995868</v>
      </c>
      <c r="M77" s="14"/>
      <c r="N77" s="15"/>
      <c r="O77" s="13">
        <v>612</v>
      </c>
      <c r="P77" s="14">
        <v>2812843.276719077</v>
      </c>
      <c r="Q77" s="14">
        <f t="shared" si="26"/>
        <v>4596.1491449658124</v>
      </c>
      <c r="R77" s="14">
        <v>63580.602362399455</v>
      </c>
      <c r="S77" s="14">
        <v>0</v>
      </c>
      <c r="T77" s="14">
        <v>178119.52467573318</v>
      </c>
      <c r="U77" s="24">
        <f t="shared" si="27"/>
        <v>2431.4190757744946</v>
      </c>
      <c r="V77" s="24">
        <f t="shared" si="28"/>
        <v>-29184.873026625253</v>
      </c>
      <c r="W77" s="46">
        <f t="shared" si="29"/>
        <v>-1.0269030244910327E-2</v>
      </c>
      <c r="X77" s="34">
        <f t="shared" si="30"/>
        <v>-19</v>
      </c>
      <c r="Y77" s="34">
        <f t="shared" si="31"/>
        <v>92.14256850669608</v>
      </c>
      <c r="Z77" s="46">
        <f t="shared" si="32"/>
        <v>2.045791162657129E-2</v>
      </c>
      <c r="AA77" s="45">
        <v>1.9170881906919179E-2</v>
      </c>
      <c r="AC77" s="19">
        <f t="shared" si="20"/>
        <v>84319.406973374542</v>
      </c>
      <c r="AD77" s="19">
        <f t="shared" si="21"/>
        <v>-28002.483097629156</v>
      </c>
      <c r="AE77" s="19" t="e">
        <f>#REF!-#REF!</f>
        <v>#REF!</v>
      </c>
      <c r="AF77" s="19">
        <f t="shared" si="22"/>
        <v>2431.4190757744946</v>
      </c>
      <c r="AG77" s="19">
        <f t="shared" si="23"/>
        <v>0</v>
      </c>
      <c r="AH77" s="19" t="e">
        <f t="shared" si="33"/>
        <v>#REF!</v>
      </c>
      <c r="AJ77" s="58"/>
    </row>
    <row r="78" spans="1:36" x14ac:dyDescent="0.25">
      <c r="A78" s="42" t="s">
        <v>12</v>
      </c>
      <c r="B78" s="40"/>
      <c r="C78" s="37">
        <v>2126</v>
      </c>
      <c r="D78" s="59" t="s">
        <v>115</v>
      </c>
      <c r="E78" s="13">
        <v>98</v>
      </c>
      <c r="F78" s="14">
        <v>569444.2060404917</v>
      </c>
      <c r="G78" s="14">
        <v>21793.8171</v>
      </c>
      <c r="H78" s="14">
        <f t="shared" si="24"/>
        <v>591238.02314049168</v>
      </c>
      <c r="I78" s="14">
        <f t="shared" si="25"/>
        <v>6033.0410524539966</v>
      </c>
      <c r="J78" s="14">
        <v>70974.664867754735</v>
      </c>
      <c r="K78" s="14">
        <v>0</v>
      </c>
      <c r="L78" s="14">
        <v>37541.00559999112</v>
      </c>
      <c r="M78" s="14"/>
      <c r="N78" s="15"/>
      <c r="O78" s="13">
        <v>101</v>
      </c>
      <c r="P78" s="14">
        <v>615488.67884666775</v>
      </c>
      <c r="Q78" s="14">
        <f t="shared" si="26"/>
        <v>6093.9473153135423</v>
      </c>
      <c r="R78" s="14">
        <v>64542.311472645379</v>
      </c>
      <c r="S78" s="14">
        <v>0</v>
      </c>
      <c r="T78" s="14">
        <v>47307.516971423363</v>
      </c>
      <c r="U78" s="24">
        <f t="shared" si="27"/>
        <v>9766.5113714322433</v>
      </c>
      <c r="V78" s="24">
        <f t="shared" si="28"/>
        <v>24250.655706176069</v>
      </c>
      <c r="W78" s="46">
        <f t="shared" si="29"/>
        <v>4.1016739040840688E-2</v>
      </c>
      <c r="X78" s="34">
        <f t="shared" si="30"/>
        <v>3</v>
      </c>
      <c r="Y78" s="34">
        <f t="shared" si="31"/>
        <v>60.906262859545677</v>
      </c>
      <c r="Z78" s="46">
        <f t="shared" si="32"/>
        <v>1.0095449762399955E-2</v>
      </c>
      <c r="AA78" s="45">
        <v>1.6014503689252502E-2</v>
      </c>
      <c r="AC78" s="19">
        <f t="shared" si="20"/>
        <v>46044.472806176054</v>
      </c>
      <c r="AD78" s="19">
        <f t="shared" si="21"/>
        <v>-6432.3533951093559</v>
      </c>
      <c r="AE78" s="19" t="e">
        <f>#REF!-#REF!</f>
        <v>#REF!</v>
      </c>
      <c r="AF78" s="19">
        <f t="shared" si="22"/>
        <v>9766.5113714322433</v>
      </c>
      <c r="AG78" s="19">
        <f t="shared" si="23"/>
        <v>0</v>
      </c>
      <c r="AH78" s="19" t="e">
        <f t="shared" si="33"/>
        <v>#REF!</v>
      </c>
      <c r="AJ78" s="58"/>
    </row>
    <row r="79" spans="1:36" x14ac:dyDescent="0.25">
      <c r="A79" s="42" t="s">
        <v>12</v>
      </c>
      <c r="B79" s="40"/>
      <c r="C79" s="37">
        <v>2127</v>
      </c>
      <c r="D79" s="59" t="s">
        <v>116</v>
      </c>
      <c r="E79" s="13">
        <v>210</v>
      </c>
      <c r="F79" s="14">
        <v>839238.08440460439</v>
      </c>
      <c r="G79" s="14">
        <v>37774.800000000003</v>
      </c>
      <c r="H79" s="14">
        <f t="shared" si="24"/>
        <v>877012.88440460444</v>
      </c>
      <c r="I79" s="14">
        <f t="shared" si="25"/>
        <v>4176.2518304981168</v>
      </c>
      <c r="J79" s="14">
        <v>39867.3895005089</v>
      </c>
      <c r="K79" s="14">
        <v>0</v>
      </c>
      <c r="L79" s="14">
        <v>13032.084799996899</v>
      </c>
      <c r="M79" s="14"/>
      <c r="N79" s="15"/>
      <c r="O79" s="13">
        <v>210</v>
      </c>
      <c r="P79" s="14">
        <v>892196.76513269648</v>
      </c>
      <c r="Q79" s="14">
        <f t="shared" si="26"/>
        <v>4248.5560244414119</v>
      </c>
      <c r="R79" s="14">
        <v>14396.765132696484</v>
      </c>
      <c r="S79" s="14">
        <v>15335.738852439226</v>
      </c>
      <c r="T79" s="14">
        <v>14892.38239999836</v>
      </c>
      <c r="U79" s="24">
        <f t="shared" si="27"/>
        <v>1860.2976000014605</v>
      </c>
      <c r="V79" s="24">
        <f t="shared" si="28"/>
        <v>15183.880728092045</v>
      </c>
      <c r="W79" s="46">
        <f t="shared" si="29"/>
        <v>1.7313178629525083E-2</v>
      </c>
      <c r="X79" s="34">
        <f t="shared" si="30"/>
        <v>0</v>
      </c>
      <c r="Y79" s="34">
        <f t="shared" si="31"/>
        <v>72.304193943295104</v>
      </c>
      <c r="Z79" s="46">
        <f t="shared" si="32"/>
        <v>1.7313178629525083E-2</v>
      </c>
      <c r="AA79" s="45">
        <v>1.7313178629525083E-2</v>
      </c>
      <c r="AC79" s="19">
        <f t="shared" si="20"/>
        <v>52958.680728092091</v>
      </c>
      <c r="AD79" s="19">
        <f t="shared" si="21"/>
        <v>-25470.624367812416</v>
      </c>
      <c r="AE79" s="19" t="e">
        <f>#REF!-#REF!</f>
        <v>#REF!</v>
      </c>
      <c r="AF79" s="19">
        <f t="shared" si="22"/>
        <v>1860.2976000014605</v>
      </c>
      <c r="AG79" s="19">
        <f t="shared" si="23"/>
        <v>15335.738852439226</v>
      </c>
      <c r="AH79" s="19" t="e">
        <f t="shared" si="33"/>
        <v>#REF!</v>
      </c>
      <c r="AJ79" s="58"/>
    </row>
    <row r="80" spans="1:36" x14ac:dyDescent="0.25">
      <c r="A80" s="42" t="s">
        <v>12</v>
      </c>
      <c r="B80" s="40" t="s">
        <v>117</v>
      </c>
      <c r="C80" s="37">
        <v>2090</v>
      </c>
      <c r="D80" s="54" t="s">
        <v>118</v>
      </c>
      <c r="E80" s="13">
        <v>353</v>
      </c>
      <c r="F80" s="14">
        <v>1646584.5591649006</v>
      </c>
      <c r="G80" s="14">
        <v>63497.64</v>
      </c>
      <c r="H80" s="14">
        <f t="shared" si="24"/>
        <v>1710082.1991649005</v>
      </c>
      <c r="I80" s="14">
        <f t="shared" si="25"/>
        <v>4844.425493384987</v>
      </c>
      <c r="J80" s="14">
        <v>23281.103349513607</v>
      </c>
      <c r="K80" s="14">
        <v>0</v>
      </c>
      <c r="L80" s="14">
        <v>127325.36879997005</v>
      </c>
      <c r="M80" s="14"/>
      <c r="N80" s="15"/>
      <c r="O80" s="13">
        <v>361</v>
      </c>
      <c r="P80" s="14">
        <v>1780461.1552533589</v>
      </c>
      <c r="Q80" s="14">
        <f t="shared" si="26"/>
        <v>4932.0253608126286</v>
      </c>
      <c r="R80" s="14">
        <v>0</v>
      </c>
      <c r="S80" s="14">
        <v>0</v>
      </c>
      <c r="T80" s="14">
        <v>151183.98726797203</v>
      </c>
      <c r="U80" s="24">
        <f t="shared" si="27"/>
        <v>23858.61846800198</v>
      </c>
      <c r="V80" s="24">
        <f t="shared" si="28"/>
        <v>70378.956088458421</v>
      </c>
      <c r="W80" s="46">
        <f t="shared" si="29"/>
        <v>4.115530593957839E-2</v>
      </c>
      <c r="X80" s="34">
        <f t="shared" si="30"/>
        <v>8</v>
      </c>
      <c r="Y80" s="34">
        <f t="shared" si="31"/>
        <v>87.599867427641584</v>
      </c>
      <c r="Z80" s="46">
        <f t="shared" si="32"/>
        <v>1.8082612179144419E-2</v>
      </c>
      <c r="AA80" s="45">
        <v>1.9609406620261227E-2</v>
      </c>
      <c r="AC80" s="19">
        <f t="shared" si="20"/>
        <v>133876.59608845832</v>
      </c>
      <c r="AD80" s="19">
        <f t="shared" si="21"/>
        <v>-23281.103349513607</v>
      </c>
      <c r="AE80" s="19" t="e">
        <f>#REF!-#REF!</f>
        <v>#REF!</v>
      </c>
      <c r="AF80" s="19">
        <f t="shared" si="22"/>
        <v>23858.61846800198</v>
      </c>
      <c r="AG80" s="19">
        <f t="shared" si="23"/>
        <v>0</v>
      </c>
      <c r="AH80" s="19" t="e">
        <f t="shared" si="33"/>
        <v>#REF!</v>
      </c>
      <c r="AJ80" s="58"/>
    </row>
    <row r="81" spans="1:36" x14ac:dyDescent="0.25">
      <c r="A81" s="42" t="s">
        <v>12</v>
      </c>
      <c r="B81" s="40" t="s">
        <v>119</v>
      </c>
      <c r="C81" s="37">
        <v>2043</v>
      </c>
      <c r="D81" s="54" t="s">
        <v>120</v>
      </c>
      <c r="E81" s="13">
        <v>552</v>
      </c>
      <c r="F81" s="14">
        <v>2445586.2865748215</v>
      </c>
      <c r="G81" s="14">
        <v>99293.759999999995</v>
      </c>
      <c r="H81" s="14">
        <f t="shared" si="24"/>
        <v>2544880.0465748212</v>
      </c>
      <c r="I81" s="14">
        <f t="shared" si="25"/>
        <v>4610.2899394471397</v>
      </c>
      <c r="J81" s="14">
        <v>0</v>
      </c>
      <c r="K81" s="14">
        <v>0</v>
      </c>
      <c r="L81" s="14">
        <v>189945.38639995514</v>
      </c>
      <c r="M81" s="14"/>
      <c r="N81" s="15"/>
      <c r="O81" s="13">
        <v>543</v>
      </c>
      <c r="P81" s="14">
        <v>2575247.3809342943</v>
      </c>
      <c r="Q81" s="14">
        <f t="shared" si="26"/>
        <v>4742.6286941699709</v>
      </c>
      <c r="R81" s="14">
        <v>0</v>
      </c>
      <c r="S81" s="14">
        <v>0</v>
      </c>
      <c r="T81" s="14">
        <v>191580.78389128327</v>
      </c>
      <c r="U81" s="24">
        <f t="shared" si="27"/>
        <v>1635.3974913281272</v>
      </c>
      <c r="V81" s="24">
        <f t="shared" si="28"/>
        <v>30367.334359473083</v>
      </c>
      <c r="W81" s="46">
        <f t="shared" si="29"/>
        <v>1.193271737909396E-2</v>
      </c>
      <c r="X81" s="34">
        <f t="shared" si="30"/>
        <v>-9</v>
      </c>
      <c r="Y81" s="34">
        <f t="shared" si="31"/>
        <v>132.33875472283125</v>
      </c>
      <c r="Z81" s="46">
        <f t="shared" si="32"/>
        <v>2.8705082860515541E-2</v>
      </c>
      <c r="AA81" s="45">
        <v>2.7937738801107947E-2</v>
      </c>
      <c r="AC81" s="19">
        <f t="shared" si="20"/>
        <v>129661.09435947286</v>
      </c>
      <c r="AD81" s="19">
        <f t="shared" si="21"/>
        <v>0</v>
      </c>
      <c r="AE81" s="19" t="e">
        <f>#REF!-#REF!</f>
        <v>#REF!</v>
      </c>
      <c r="AF81" s="19">
        <f t="shared" si="22"/>
        <v>1635.3974913281272</v>
      </c>
      <c r="AG81" s="19">
        <f t="shared" si="23"/>
        <v>0</v>
      </c>
      <c r="AH81" s="19" t="e">
        <f t="shared" si="33"/>
        <v>#REF!</v>
      </c>
      <c r="AJ81" s="58"/>
    </row>
    <row r="82" spans="1:36" x14ac:dyDescent="0.25">
      <c r="A82" s="42" t="s">
        <v>12</v>
      </c>
      <c r="B82" s="40"/>
      <c r="C82" s="37">
        <v>2044</v>
      </c>
      <c r="D82" s="54" t="s">
        <v>121</v>
      </c>
      <c r="E82" s="13">
        <v>412</v>
      </c>
      <c r="F82" s="14">
        <v>1806038.0718313821</v>
      </c>
      <c r="G82" s="14">
        <v>74110.559999999998</v>
      </c>
      <c r="H82" s="14">
        <f t="shared" si="24"/>
        <v>1880148.6318313822</v>
      </c>
      <c r="I82" s="14">
        <f t="shared" si="25"/>
        <v>4563.4675529887918</v>
      </c>
      <c r="J82" s="14">
        <v>28393.117033298593</v>
      </c>
      <c r="K82" s="14">
        <v>0</v>
      </c>
      <c r="L82" s="14">
        <v>104001.6375999755</v>
      </c>
      <c r="M82" s="14"/>
      <c r="N82" s="15"/>
      <c r="O82" s="13">
        <v>411</v>
      </c>
      <c r="P82" s="14">
        <v>1920417.6230380672</v>
      </c>
      <c r="Q82" s="14">
        <f t="shared" si="26"/>
        <v>4672.548961163181</v>
      </c>
      <c r="R82" s="14">
        <v>0</v>
      </c>
      <c r="S82" s="14">
        <v>0</v>
      </c>
      <c r="T82" s="14">
        <v>127505.21553202478</v>
      </c>
      <c r="U82" s="24">
        <f t="shared" si="27"/>
        <v>23503.577932049287</v>
      </c>
      <c r="V82" s="24">
        <f t="shared" si="28"/>
        <v>40268.991206685081</v>
      </c>
      <c r="W82" s="46">
        <f t="shared" si="29"/>
        <v>2.1417982879077258E-2</v>
      </c>
      <c r="X82" s="34">
        <f t="shared" si="30"/>
        <v>-1</v>
      </c>
      <c r="Y82" s="34">
        <f t="shared" si="31"/>
        <v>109.08140817438925</v>
      </c>
      <c r="Z82" s="46">
        <f t="shared" si="32"/>
        <v>2.3903184783892639E-2</v>
      </c>
      <c r="AA82" s="45">
        <v>2.3750716059388166E-2</v>
      </c>
      <c r="AC82" s="19">
        <f t="shared" si="20"/>
        <v>114379.55120668514</v>
      </c>
      <c r="AD82" s="19">
        <f t="shared" si="21"/>
        <v>-28393.117033298593</v>
      </c>
      <c r="AE82" s="19" t="e">
        <f>#REF!-#REF!</f>
        <v>#REF!</v>
      </c>
      <c r="AF82" s="19">
        <f t="shared" si="22"/>
        <v>23503.577932049287</v>
      </c>
      <c r="AG82" s="19">
        <f t="shared" si="23"/>
        <v>0</v>
      </c>
      <c r="AH82" s="19" t="e">
        <f t="shared" si="33"/>
        <v>#REF!</v>
      </c>
      <c r="AJ82" s="58"/>
    </row>
    <row r="83" spans="1:36" x14ac:dyDescent="0.25">
      <c r="A83" s="42" t="s">
        <v>12</v>
      </c>
      <c r="B83" s="40" t="s">
        <v>122</v>
      </c>
      <c r="C83" s="37">
        <v>2002</v>
      </c>
      <c r="D83" s="54" t="s">
        <v>123</v>
      </c>
      <c r="E83" s="13">
        <v>323</v>
      </c>
      <c r="F83" s="14">
        <v>1406498.1209217987</v>
      </c>
      <c r="G83" s="14">
        <v>58101.24</v>
      </c>
      <c r="H83" s="14">
        <f t="shared" si="24"/>
        <v>1464599.3609217987</v>
      </c>
      <c r="I83" s="14">
        <f t="shared" si="25"/>
        <v>4534.3633465071171</v>
      </c>
      <c r="J83" s="14">
        <v>7313.2508201748133</v>
      </c>
      <c r="K83" s="14">
        <v>0</v>
      </c>
      <c r="L83" s="14">
        <v>78797.605599981427</v>
      </c>
      <c r="M83" s="14"/>
      <c r="N83" s="15"/>
      <c r="O83" s="13">
        <v>287</v>
      </c>
      <c r="P83" s="14">
        <v>1342482.0187119546</v>
      </c>
      <c r="Q83" s="14">
        <f t="shared" si="26"/>
        <v>4677.6376958604687</v>
      </c>
      <c r="R83" s="14">
        <v>0</v>
      </c>
      <c r="S83" s="14">
        <v>0</v>
      </c>
      <c r="T83" s="14">
        <v>70837.245458815727</v>
      </c>
      <c r="U83" s="24">
        <f t="shared" si="27"/>
        <v>-7960.3601411657</v>
      </c>
      <c r="V83" s="24">
        <f t="shared" si="28"/>
        <v>-122117.34220984415</v>
      </c>
      <c r="W83" s="46">
        <f t="shared" si="29"/>
        <v>-8.3379349648893153E-2</v>
      </c>
      <c r="X83" s="34">
        <f t="shared" si="30"/>
        <v>-36</v>
      </c>
      <c r="Y83" s="34">
        <f t="shared" si="31"/>
        <v>143.27434935335168</v>
      </c>
      <c r="Z83" s="46">
        <f t="shared" si="32"/>
        <v>3.1597456666925039E-2</v>
      </c>
      <c r="AA83" s="45">
        <v>2.1506867237325311E-2</v>
      </c>
      <c r="AC83" s="19">
        <f t="shared" si="20"/>
        <v>-64016.102209844161</v>
      </c>
      <c r="AD83" s="19">
        <f t="shared" si="21"/>
        <v>-7313.2508201748133</v>
      </c>
      <c r="AE83" s="19" t="e">
        <f>#REF!-#REF!</f>
        <v>#REF!</v>
      </c>
      <c r="AF83" s="19">
        <f t="shared" si="22"/>
        <v>-7960.3601411657</v>
      </c>
      <c r="AG83" s="19">
        <f t="shared" si="23"/>
        <v>0</v>
      </c>
      <c r="AH83" s="19" t="e">
        <f t="shared" si="33"/>
        <v>#REF!</v>
      </c>
      <c r="AJ83" s="58"/>
    </row>
    <row r="84" spans="1:36" x14ac:dyDescent="0.25">
      <c r="A84" s="42" t="s">
        <v>12</v>
      </c>
      <c r="B84" s="40" t="s">
        <v>124</v>
      </c>
      <c r="C84" s="37">
        <v>2128</v>
      </c>
      <c r="D84" s="59" t="s">
        <v>125</v>
      </c>
      <c r="E84" s="13">
        <v>386</v>
      </c>
      <c r="F84" s="14">
        <v>1535284.1685019766</v>
      </c>
      <c r="G84" s="14">
        <v>69433.679999999993</v>
      </c>
      <c r="H84" s="14">
        <f t="shared" si="24"/>
        <v>1604717.8485019766</v>
      </c>
      <c r="I84" s="14">
        <f t="shared" si="25"/>
        <v>4157.3001256527887</v>
      </c>
      <c r="J84" s="14">
        <v>26408.691939311568</v>
      </c>
      <c r="K84" s="14">
        <v>0</v>
      </c>
      <c r="L84" s="14">
        <v>77232.407156345318</v>
      </c>
      <c r="M84" s="14"/>
      <c r="N84" s="15"/>
      <c r="O84" s="13">
        <v>378</v>
      </c>
      <c r="P84" s="14">
        <v>1603022.9377242024</v>
      </c>
      <c r="Q84" s="14">
        <f t="shared" si="26"/>
        <v>4240.8014225508005</v>
      </c>
      <c r="R84" s="14">
        <v>11780.698026672471</v>
      </c>
      <c r="S84" s="14">
        <v>0</v>
      </c>
      <c r="T84" s="14">
        <v>77251.99905183143</v>
      </c>
      <c r="U84" s="24">
        <f t="shared" si="27"/>
        <v>19.591895486111753</v>
      </c>
      <c r="V84" s="24">
        <f t="shared" si="28"/>
        <v>-1694.9107777741738</v>
      </c>
      <c r="W84" s="46">
        <f t="shared" si="29"/>
        <v>-1.0562048520594836E-3</v>
      </c>
      <c r="X84" s="34">
        <f t="shared" si="30"/>
        <v>-8</v>
      </c>
      <c r="Y84" s="34">
        <f t="shared" si="31"/>
        <v>83.501296898011788</v>
      </c>
      <c r="Z84" s="46">
        <f t="shared" si="32"/>
        <v>2.0085462770119467E-2</v>
      </c>
      <c r="AA84" s="45">
        <v>1.8531594222498615E-2</v>
      </c>
      <c r="AC84" s="19">
        <f t="shared" si="20"/>
        <v>67738.769222225761</v>
      </c>
      <c r="AD84" s="19">
        <f t="shared" si="21"/>
        <v>-14627.993912639096</v>
      </c>
      <c r="AE84" s="19" t="e">
        <f>#REF!-#REF!</f>
        <v>#REF!</v>
      </c>
      <c r="AF84" s="19">
        <f t="shared" si="22"/>
        <v>19.591895486111753</v>
      </c>
      <c r="AG84" s="19">
        <f t="shared" si="23"/>
        <v>0</v>
      </c>
      <c r="AH84" s="19" t="e">
        <f t="shared" si="33"/>
        <v>#REF!</v>
      </c>
      <c r="AJ84" s="58"/>
    </row>
    <row r="85" spans="1:36" x14ac:dyDescent="0.25">
      <c r="A85" s="42" t="s">
        <v>12</v>
      </c>
      <c r="B85" s="40" t="s">
        <v>126</v>
      </c>
      <c r="C85" s="37">
        <v>2145</v>
      </c>
      <c r="D85" s="54" t="s">
        <v>127</v>
      </c>
      <c r="E85" s="13">
        <v>443</v>
      </c>
      <c r="F85" s="14">
        <v>1696338.3094268884</v>
      </c>
      <c r="G85" s="14">
        <v>79686.84</v>
      </c>
      <c r="H85" s="14">
        <f t="shared" si="24"/>
        <v>1776025.1494268884</v>
      </c>
      <c r="I85" s="14">
        <f t="shared" si="25"/>
        <v>4009.0861160877844</v>
      </c>
      <c r="J85" s="14">
        <v>29889.664350769483</v>
      </c>
      <c r="K85" s="14">
        <v>0</v>
      </c>
      <c r="L85" s="14">
        <v>60419.665599985827</v>
      </c>
      <c r="M85" s="14"/>
      <c r="N85" s="15"/>
      <c r="O85" s="13">
        <v>445</v>
      </c>
      <c r="P85" s="14">
        <v>1860100</v>
      </c>
      <c r="Q85" s="14">
        <f t="shared" si="26"/>
        <v>4180</v>
      </c>
      <c r="R85" s="14">
        <v>0</v>
      </c>
      <c r="S85" s="14">
        <v>52443.889450677903</v>
      </c>
      <c r="T85" s="14">
        <v>66901.334555297377</v>
      </c>
      <c r="U85" s="24">
        <f t="shared" si="27"/>
        <v>6481.6689553115502</v>
      </c>
      <c r="V85" s="24">
        <f t="shared" si="28"/>
        <v>84074.850573111558</v>
      </c>
      <c r="W85" s="46">
        <f t="shared" si="29"/>
        <v>4.7338772539477825E-2</v>
      </c>
      <c r="X85" s="34">
        <f t="shared" si="30"/>
        <v>2</v>
      </c>
      <c r="Y85" s="34">
        <f t="shared" si="31"/>
        <v>170.91388391221562</v>
      </c>
      <c r="Z85" s="46">
        <f t="shared" si="32"/>
        <v>4.2631631988738539E-2</v>
      </c>
      <c r="AA85" s="45">
        <v>4.2631631988738539E-2</v>
      </c>
      <c r="AC85" s="19">
        <f t="shared" si="20"/>
        <v>163761.69057311164</v>
      </c>
      <c r="AD85" s="19">
        <f t="shared" si="21"/>
        <v>-29889.664350769483</v>
      </c>
      <c r="AE85" s="19" t="e">
        <f>#REF!-#REF!</f>
        <v>#REF!</v>
      </c>
      <c r="AF85" s="19">
        <f t="shared" si="22"/>
        <v>6481.6689553115502</v>
      </c>
      <c r="AG85" s="19">
        <f t="shared" si="23"/>
        <v>52443.889450677903</v>
      </c>
      <c r="AH85" s="19" t="e">
        <f t="shared" si="33"/>
        <v>#REF!</v>
      </c>
      <c r="AJ85" s="58"/>
    </row>
    <row r="86" spans="1:36" x14ac:dyDescent="0.25">
      <c r="A86" s="42" t="s">
        <v>12</v>
      </c>
      <c r="B86" s="40" t="s">
        <v>128</v>
      </c>
      <c r="C86" s="37">
        <v>3023</v>
      </c>
      <c r="D86" s="54" t="s">
        <v>129</v>
      </c>
      <c r="E86" s="13">
        <v>418</v>
      </c>
      <c r="F86" s="14">
        <v>1590842.1234216632</v>
      </c>
      <c r="G86" s="14">
        <v>75189.84</v>
      </c>
      <c r="H86" s="14">
        <f t="shared" si="24"/>
        <v>1666031.9634216633</v>
      </c>
      <c r="I86" s="14">
        <f t="shared" si="25"/>
        <v>3985.7224005302951</v>
      </c>
      <c r="J86" s="14">
        <v>23342.123421663186</v>
      </c>
      <c r="K86" s="14">
        <v>12533.935565710208</v>
      </c>
      <c r="L86" s="14">
        <v>45272.242399989336</v>
      </c>
      <c r="M86" s="14"/>
      <c r="N86" s="15"/>
      <c r="O86" s="13">
        <v>419</v>
      </c>
      <c r="P86" s="14">
        <v>1751420</v>
      </c>
      <c r="Q86" s="14">
        <f t="shared" si="26"/>
        <v>4180</v>
      </c>
      <c r="R86" s="14">
        <v>0</v>
      </c>
      <c r="S86" s="14">
        <v>55305.791457476997</v>
      </c>
      <c r="T86" s="14">
        <v>62779.851781811274</v>
      </c>
      <c r="U86" s="24">
        <f t="shared" si="27"/>
        <v>17507.609381821938</v>
      </c>
      <c r="V86" s="24">
        <f t="shared" si="28"/>
        <v>85388.036578336731</v>
      </c>
      <c r="W86" s="46">
        <f t="shared" si="29"/>
        <v>5.1252339962895022E-2</v>
      </c>
      <c r="X86" s="34">
        <f t="shared" si="30"/>
        <v>1</v>
      </c>
      <c r="Y86" s="34">
        <f t="shared" si="31"/>
        <v>194.27759946970491</v>
      </c>
      <c r="Z86" s="46">
        <f t="shared" si="32"/>
        <v>4.8743384497589748E-2</v>
      </c>
      <c r="AA86" s="45">
        <v>4.8743384497589748E-2</v>
      </c>
      <c r="AC86" s="19">
        <f t="shared" si="20"/>
        <v>160577.87657833681</v>
      </c>
      <c r="AD86" s="19">
        <f t="shared" si="21"/>
        <v>-23342.123421663186</v>
      </c>
      <c r="AE86" s="19" t="e">
        <f>#REF!-#REF!</f>
        <v>#REF!</v>
      </c>
      <c r="AF86" s="19">
        <f t="shared" si="22"/>
        <v>17507.609381821938</v>
      </c>
      <c r="AG86" s="19">
        <f t="shared" si="23"/>
        <v>42771.855891766791</v>
      </c>
      <c r="AH86" s="19" t="e">
        <f t="shared" si="33"/>
        <v>#REF!</v>
      </c>
      <c r="AJ86" s="58"/>
    </row>
    <row r="87" spans="1:36" x14ac:dyDescent="0.25">
      <c r="A87" s="42" t="s">
        <v>12</v>
      </c>
      <c r="B87" s="40" t="s">
        <v>130</v>
      </c>
      <c r="C87" s="37">
        <v>2199</v>
      </c>
      <c r="D87" s="59" t="s">
        <v>131</v>
      </c>
      <c r="E87" s="13">
        <v>410</v>
      </c>
      <c r="F87" s="14">
        <v>1879907.5084562062</v>
      </c>
      <c r="G87" s="14">
        <v>73750.8</v>
      </c>
      <c r="H87" s="14">
        <f t="shared" si="24"/>
        <v>1953658.3084562062</v>
      </c>
      <c r="I87" s="14">
        <f t="shared" si="25"/>
        <v>4765.0202645273321</v>
      </c>
      <c r="J87" s="14">
        <v>78319.257410602644</v>
      </c>
      <c r="K87" s="14">
        <v>0</v>
      </c>
      <c r="L87" s="14">
        <v>179398.6991999578</v>
      </c>
      <c r="M87" s="14"/>
      <c r="N87" s="15"/>
      <c r="O87" s="13">
        <v>398</v>
      </c>
      <c r="P87" s="14">
        <v>1935568.5732848817</v>
      </c>
      <c r="Q87" s="14">
        <f t="shared" si="26"/>
        <v>4863.2376213187981</v>
      </c>
      <c r="R87" s="14">
        <v>73631.098177317763</v>
      </c>
      <c r="S87" s="14">
        <v>0</v>
      </c>
      <c r="T87" s="14">
        <v>165832.35820095733</v>
      </c>
      <c r="U87" s="24">
        <f t="shared" si="27"/>
        <v>-13566.340999000473</v>
      </c>
      <c r="V87" s="24">
        <f t="shared" si="28"/>
        <v>-18089.735171324573</v>
      </c>
      <c r="W87" s="46">
        <f t="shared" si="29"/>
        <v>-9.2594160877698117E-3</v>
      </c>
      <c r="X87" s="34">
        <f t="shared" si="30"/>
        <v>-12</v>
      </c>
      <c r="Y87" s="34">
        <f t="shared" si="31"/>
        <v>98.217356791466045</v>
      </c>
      <c r="Z87" s="46">
        <f t="shared" si="32"/>
        <v>2.06121593065689E-2</v>
      </c>
      <c r="AA87" s="45">
        <v>1.8793864336562605E-2</v>
      </c>
      <c r="AC87" s="19">
        <f t="shared" si="20"/>
        <v>55661.064828675473</v>
      </c>
      <c r="AD87" s="19">
        <f t="shared" si="21"/>
        <v>-4688.1592332848813</v>
      </c>
      <c r="AE87" s="19" t="e">
        <f>#REF!-#REF!</f>
        <v>#REF!</v>
      </c>
      <c r="AF87" s="19">
        <f t="shared" si="22"/>
        <v>-13566.340999000473</v>
      </c>
      <c r="AG87" s="19">
        <f t="shared" si="23"/>
        <v>0</v>
      </c>
      <c r="AH87" s="19" t="e">
        <f t="shared" si="33"/>
        <v>#REF!</v>
      </c>
      <c r="AJ87" s="58"/>
    </row>
    <row r="88" spans="1:36" x14ac:dyDescent="0.25">
      <c r="A88" s="42" t="s">
        <v>12</v>
      </c>
      <c r="B88" s="40"/>
      <c r="C88" s="37">
        <v>2179</v>
      </c>
      <c r="D88" s="59" t="s">
        <v>132</v>
      </c>
      <c r="E88" s="13">
        <v>578</v>
      </c>
      <c r="F88" s="14">
        <v>2429566.9206314702</v>
      </c>
      <c r="G88" s="14">
        <v>103970.64</v>
      </c>
      <c r="H88" s="14">
        <f t="shared" si="24"/>
        <v>2533537.5606314703</v>
      </c>
      <c r="I88" s="14">
        <f t="shared" si="25"/>
        <v>4383.2829768710562</v>
      </c>
      <c r="J88" s="14">
        <v>32311.017328258604</v>
      </c>
      <c r="K88" s="14">
        <v>0</v>
      </c>
      <c r="L88" s="14">
        <v>135466.67119996803</v>
      </c>
      <c r="M88" s="14"/>
      <c r="N88" s="15"/>
      <c r="O88" s="13">
        <v>579</v>
      </c>
      <c r="P88" s="14">
        <v>2586114.9679063908</v>
      </c>
      <c r="Q88" s="14">
        <f t="shared" si="26"/>
        <v>4466.5198064013657</v>
      </c>
      <c r="R88" s="14">
        <v>16831.789998431224</v>
      </c>
      <c r="S88" s="14">
        <v>0</v>
      </c>
      <c r="T88" s="14">
        <v>132770.51324012378</v>
      </c>
      <c r="U88" s="24">
        <f t="shared" si="27"/>
        <v>-2696.1579598442477</v>
      </c>
      <c r="V88" s="24">
        <f t="shared" si="28"/>
        <v>52577.407274920493</v>
      </c>
      <c r="W88" s="46">
        <f t="shared" si="29"/>
        <v>2.0752566724061561E-2</v>
      </c>
      <c r="X88" s="34">
        <f t="shared" si="30"/>
        <v>1</v>
      </c>
      <c r="Y88" s="34">
        <f t="shared" si="31"/>
        <v>83.236829530309478</v>
      </c>
      <c r="Z88" s="46">
        <f t="shared" si="32"/>
        <v>1.8989608923156265E-2</v>
      </c>
      <c r="AA88" s="45">
        <v>1.9069926178867158E-2</v>
      </c>
      <c r="AC88" s="19">
        <f t="shared" si="20"/>
        <v>156548.04727492062</v>
      </c>
      <c r="AD88" s="19">
        <f t="shared" si="21"/>
        <v>-15479.227329827379</v>
      </c>
      <c r="AE88" s="19" t="e">
        <f>#REF!-#REF!</f>
        <v>#REF!</v>
      </c>
      <c r="AF88" s="19">
        <f t="shared" si="22"/>
        <v>-2696.1579598442477</v>
      </c>
      <c r="AG88" s="19">
        <f t="shared" si="23"/>
        <v>0</v>
      </c>
      <c r="AH88" s="19" t="e">
        <f t="shared" si="33"/>
        <v>#REF!</v>
      </c>
      <c r="AJ88" s="58"/>
    </row>
    <row r="89" spans="1:36" x14ac:dyDescent="0.25">
      <c r="A89" s="42" t="s">
        <v>12</v>
      </c>
      <c r="B89" s="40" t="s">
        <v>133</v>
      </c>
      <c r="C89" s="37">
        <v>2048</v>
      </c>
      <c r="D89" s="59" t="s">
        <v>134</v>
      </c>
      <c r="E89" s="13">
        <v>416</v>
      </c>
      <c r="F89" s="14">
        <v>1762466.1255761893</v>
      </c>
      <c r="G89" s="14">
        <v>74830.080000000002</v>
      </c>
      <c r="H89" s="14">
        <f t="shared" si="24"/>
        <v>1837296.2055761893</v>
      </c>
      <c r="I89" s="14">
        <f t="shared" si="25"/>
        <v>4416.5774172504553</v>
      </c>
      <c r="J89" s="14">
        <v>38988.865975050954</v>
      </c>
      <c r="K89" s="14">
        <v>0</v>
      </c>
      <c r="L89" s="14">
        <v>119204.06959997183</v>
      </c>
      <c r="M89" s="14"/>
      <c r="N89" s="15"/>
      <c r="O89" s="13">
        <v>413</v>
      </c>
      <c r="P89" s="14">
        <v>1859037.6740878497</v>
      </c>
      <c r="Q89" s="14">
        <f t="shared" si="26"/>
        <v>4501.3018743047205</v>
      </c>
      <c r="R89" s="14">
        <v>11346.374239512952</v>
      </c>
      <c r="S89" s="14">
        <v>0</v>
      </c>
      <c r="T89" s="14">
        <v>133963.48601729295</v>
      </c>
      <c r="U89" s="24">
        <f t="shared" si="27"/>
        <v>14759.416417321117</v>
      </c>
      <c r="V89" s="24">
        <f t="shared" si="28"/>
        <v>21741.46851166035</v>
      </c>
      <c r="W89" s="46">
        <f t="shared" si="29"/>
        <v>1.1833404132482794E-2</v>
      </c>
      <c r="X89" s="34">
        <f t="shared" si="30"/>
        <v>-3</v>
      </c>
      <c r="Y89" s="34">
        <f t="shared" si="31"/>
        <v>84.724457054265258</v>
      </c>
      <c r="Z89" s="46">
        <f t="shared" si="32"/>
        <v>1.918328358138699E-2</v>
      </c>
      <c r="AA89" s="45">
        <v>1.8717475738071698E-2</v>
      </c>
      <c r="AC89" s="19">
        <f t="shared" si="20"/>
        <v>96571.548511660425</v>
      </c>
      <c r="AD89" s="19">
        <f t="shared" si="21"/>
        <v>-27642.491735538002</v>
      </c>
      <c r="AE89" s="19" t="e">
        <f>#REF!-#REF!</f>
        <v>#REF!</v>
      </c>
      <c r="AF89" s="19">
        <f t="shared" si="22"/>
        <v>14759.416417321117</v>
      </c>
      <c r="AG89" s="19">
        <f t="shared" si="23"/>
        <v>0</v>
      </c>
      <c r="AH89" s="19" t="e">
        <f t="shared" si="33"/>
        <v>#REF!</v>
      </c>
      <c r="AJ89" s="58"/>
    </row>
    <row r="90" spans="1:36" x14ac:dyDescent="0.25">
      <c r="A90" s="42" t="s">
        <v>12</v>
      </c>
      <c r="B90" s="40" t="s">
        <v>135</v>
      </c>
      <c r="C90" s="37">
        <v>2192</v>
      </c>
      <c r="D90" s="54" t="s">
        <v>136</v>
      </c>
      <c r="E90" s="13">
        <v>422</v>
      </c>
      <c r="F90" s="14">
        <v>1582500</v>
      </c>
      <c r="G90" s="14">
        <v>75909.36</v>
      </c>
      <c r="H90" s="14">
        <f t="shared" si="24"/>
        <v>1658409.36</v>
      </c>
      <c r="I90" s="14">
        <f t="shared" si="25"/>
        <v>3929.88</v>
      </c>
      <c r="J90" s="14">
        <v>0</v>
      </c>
      <c r="K90" s="14">
        <v>163230.73477642873</v>
      </c>
      <c r="L90" s="14">
        <v>3270.5231999992311</v>
      </c>
      <c r="M90" s="14"/>
      <c r="N90" s="15"/>
      <c r="O90" s="13">
        <v>426</v>
      </c>
      <c r="P90" s="14">
        <v>1780680</v>
      </c>
      <c r="Q90" s="14">
        <f t="shared" si="26"/>
        <v>4180</v>
      </c>
      <c r="R90" s="14">
        <v>0</v>
      </c>
      <c r="S90" s="14">
        <v>228537.88467501267</v>
      </c>
      <c r="T90" s="14">
        <v>4371.7420208526</v>
      </c>
      <c r="U90" s="24">
        <f t="shared" si="27"/>
        <v>1101.2188208533689</v>
      </c>
      <c r="V90" s="24">
        <f t="shared" si="28"/>
        <v>122270.6399999999</v>
      </c>
      <c r="W90" s="46">
        <f t="shared" si="29"/>
        <v>7.3727659134774637E-2</v>
      </c>
      <c r="X90" s="34">
        <f t="shared" si="30"/>
        <v>4</v>
      </c>
      <c r="Y90" s="34">
        <f t="shared" si="31"/>
        <v>250.11999999999989</v>
      </c>
      <c r="Z90" s="46">
        <f t="shared" si="32"/>
        <v>6.3645709283743912E-2</v>
      </c>
      <c r="AA90" s="45">
        <v>6.3645709283743912E-2</v>
      </c>
      <c r="AC90" s="19">
        <f t="shared" si="20"/>
        <v>198180</v>
      </c>
      <c r="AD90" s="19">
        <f t="shared" si="21"/>
        <v>0</v>
      </c>
      <c r="AE90" s="19" t="e">
        <f>#REF!-#REF!</f>
        <v>#REF!</v>
      </c>
      <c r="AF90" s="19">
        <f t="shared" si="22"/>
        <v>1101.2188208533689</v>
      </c>
      <c r="AG90" s="19">
        <f t="shared" si="23"/>
        <v>65307.149898583943</v>
      </c>
      <c r="AH90" s="19" t="e">
        <f t="shared" si="33"/>
        <v>#REF!</v>
      </c>
      <c r="AJ90" s="58"/>
    </row>
    <row r="91" spans="1:36" x14ac:dyDescent="0.25">
      <c r="A91" s="42" t="s">
        <v>12</v>
      </c>
      <c r="B91" s="40"/>
      <c r="C91" s="37">
        <v>2014</v>
      </c>
      <c r="D91" s="59" t="s">
        <v>137</v>
      </c>
      <c r="E91" s="13">
        <v>294</v>
      </c>
      <c r="F91" s="14">
        <v>1446165.4989246901</v>
      </c>
      <c r="G91" s="14">
        <v>52884.72</v>
      </c>
      <c r="H91" s="14">
        <f t="shared" si="24"/>
        <v>1499050.21892469</v>
      </c>
      <c r="I91" s="14">
        <f t="shared" si="25"/>
        <v>5098.8102684513269</v>
      </c>
      <c r="J91" s="14">
        <v>75251.409865996335</v>
      </c>
      <c r="K91" s="14">
        <v>0</v>
      </c>
      <c r="L91" s="14">
        <v>110507.678399974</v>
      </c>
      <c r="M91" s="14"/>
      <c r="N91" s="15"/>
      <c r="O91" s="13">
        <v>292</v>
      </c>
      <c r="P91" s="14">
        <v>1517090.791932686</v>
      </c>
      <c r="Q91" s="14">
        <f t="shared" si="26"/>
        <v>5195.5164107283763</v>
      </c>
      <c r="R91" s="14">
        <v>39962.59446884389</v>
      </c>
      <c r="S91" s="14">
        <v>0</v>
      </c>
      <c r="T91" s="14">
        <v>135434.18300950891</v>
      </c>
      <c r="U91" s="24">
        <f t="shared" si="27"/>
        <v>24926.50460953491</v>
      </c>
      <c r="V91" s="24">
        <f t="shared" si="28"/>
        <v>18040.573007995961</v>
      </c>
      <c r="W91" s="46">
        <f t="shared" si="29"/>
        <v>1.2034668872492382E-2</v>
      </c>
      <c r="X91" s="34">
        <f t="shared" si="30"/>
        <v>-2</v>
      </c>
      <c r="Y91" s="34">
        <f t="shared" si="31"/>
        <v>96.706142277049366</v>
      </c>
      <c r="Z91" s="46">
        <f t="shared" si="32"/>
        <v>1.896641317983816E-2</v>
      </c>
      <c r="AA91" s="45">
        <v>1.8428086711004044E-2</v>
      </c>
      <c r="AC91" s="19">
        <f t="shared" si="20"/>
        <v>70925.293007995933</v>
      </c>
      <c r="AD91" s="19">
        <f t="shared" si="21"/>
        <v>-35288.815397152444</v>
      </c>
      <c r="AE91" s="19" t="e">
        <f>#REF!-#REF!</f>
        <v>#REF!</v>
      </c>
      <c r="AF91" s="19">
        <f t="shared" si="22"/>
        <v>24926.50460953491</v>
      </c>
      <c r="AG91" s="19">
        <f t="shared" si="23"/>
        <v>0</v>
      </c>
      <c r="AH91" s="19" t="e">
        <f t="shared" si="33"/>
        <v>#REF!</v>
      </c>
      <c r="AJ91" s="58"/>
    </row>
    <row r="92" spans="1:36" x14ac:dyDescent="0.25">
      <c r="A92" s="42" t="s">
        <v>12</v>
      </c>
      <c r="B92" s="40" t="s">
        <v>138</v>
      </c>
      <c r="C92" s="37">
        <v>2185</v>
      </c>
      <c r="D92" s="54" t="s">
        <v>139</v>
      </c>
      <c r="E92" s="13">
        <v>340</v>
      </c>
      <c r="F92" s="14">
        <v>1516086.0417456378</v>
      </c>
      <c r="G92" s="14">
        <v>61159.199999999997</v>
      </c>
      <c r="H92" s="14">
        <f t="shared" si="24"/>
        <v>1577245.2417456377</v>
      </c>
      <c r="I92" s="14">
        <f t="shared" si="25"/>
        <v>4638.956593369523</v>
      </c>
      <c r="J92" s="14">
        <v>0</v>
      </c>
      <c r="K92" s="14">
        <v>0</v>
      </c>
      <c r="L92" s="14">
        <v>111327.80959997383</v>
      </c>
      <c r="M92" s="14"/>
      <c r="N92" s="15"/>
      <c r="O92" s="13">
        <v>330</v>
      </c>
      <c r="P92" s="14">
        <v>1567090.8922007375</v>
      </c>
      <c r="Q92" s="14">
        <f t="shared" si="26"/>
        <v>4748.7602793961742</v>
      </c>
      <c r="R92" s="14">
        <v>0</v>
      </c>
      <c r="S92" s="14">
        <v>0</v>
      </c>
      <c r="T92" s="14">
        <v>107441.8938352823</v>
      </c>
      <c r="U92" s="24">
        <f t="shared" si="27"/>
        <v>-3885.9157646915264</v>
      </c>
      <c r="V92" s="24">
        <f t="shared" si="28"/>
        <v>-10154.349544900237</v>
      </c>
      <c r="W92" s="46">
        <f t="shared" si="29"/>
        <v>-6.438028326946621E-3</v>
      </c>
      <c r="X92" s="34">
        <f t="shared" si="30"/>
        <v>-10</v>
      </c>
      <c r="Y92" s="34">
        <f t="shared" si="31"/>
        <v>109.80368602665112</v>
      </c>
      <c r="Z92" s="46">
        <f t="shared" si="32"/>
        <v>2.3669910208600431E-2</v>
      </c>
      <c r="AA92" s="45">
        <v>2.1406300193590022E-2</v>
      </c>
      <c r="AC92" s="19">
        <f t="shared" si="20"/>
        <v>51004.850455099717</v>
      </c>
      <c r="AD92" s="19">
        <f t="shared" si="21"/>
        <v>0</v>
      </c>
      <c r="AE92" s="19" t="e">
        <f>#REF!-#REF!</f>
        <v>#REF!</v>
      </c>
      <c r="AF92" s="19">
        <f t="shared" si="22"/>
        <v>-3885.9157646915264</v>
      </c>
      <c r="AG92" s="19">
        <f t="shared" si="23"/>
        <v>0</v>
      </c>
      <c r="AH92" s="19" t="e">
        <f t="shared" si="33"/>
        <v>#REF!</v>
      </c>
      <c r="AJ92" s="58"/>
    </row>
    <row r="93" spans="1:36" x14ac:dyDescent="0.25">
      <c r="A93" s="42" t="s">
        <v>12</v>
      </c>
      <c r="B93" s="40" t="s">
        <v>140</v>
      </c>
      <c r="C93" s="37">
        <v>5206</v>
      </c>
      <c r="D93" s="59" t="s">
        <v>141</v>
      </c>
      <c r="E93" s="13">
        <v>213</v>
      </c>
      <c r="F93" s="14">
        <v>839053.1192390651</v>
      </c>
      <c r="G93" s="14">
        <v>38314.44</v>
      </c>
      <c r="H93" s="14">
        <f t="shared" si="24"/>
        <v>877367.55923906504</v>
      </c>
      <c r="I93" s="14">
        <f t="shared" si="25"/>
        <v>4119.0965222491313</v>
      </c>
      <c r="J93" s="14">
        <v>35397.951926572248</v>
      </c>
      <c r="K93" s="14">
        <v>0</v>
      </c>
      <c r="L93" s="14">
        <v>6601.0559999984443</v>
      </c>
      <c r="M93" s="14"/>
      <c r="N93" s="15"/>
      <c r="O93" s="13">
        <v>211</v>
      </c>
      <c r="P93" s="14">
        <v>885283.98242662731</v>
      </c>
      <c r="Q93" s="14">
        <f t="shared" si="26"/>
        <v>4195.658684486385</v>
      </c>
      <c r="R93" s="14">
        <v>3303.9824266273063</v>
      </c>
      <c r="S93" s="14">
        <v>24648.468475718386</v>
      </c>
      <c r="T93" s="14">
        <v>5137.1363643186842</v>
      </c>
      <c r="U93" s="24">
        <f t="shared" si="27"/>
        <v>-1463.9196356797602</v>
      </c>
      <c r="V93" s="24">
        <f t="shared" si="28"/>
        <v>7916.4231875622645</v>
      </c>
      <c r="W93" s="46">
        <f t="shared" si="29"/>
        <v>9.0229267132102553E-3</v>
      </c>
      <c r="X93" s="34">
        <f t="shared" si="30"/>
        <v>-2</v>
      </c>
      <c r="Y93" s="34">
        <f t="shared" si="31"/>
        <v>76.562162237253688</v>
      </c>
      <c r="Z93" s="46">
        <f t="shared" si="32"/>
        <v>1.8587125070681498E-2</v>
      </c>
      <c r="AA93" s="45">
        <v>1.7314264773997889E-2</v>
      </c>
      <c r="AC93" s="19">
        <f t="shared" si="20"/>
        <v>46230.863187562209</v>
      </c>
      <c r="AD93" s="19">
        <f t="shared" si="21"/>
        <v>-32093.969499944942</v>
      </c>
      <c r="AE93" s="19" t="e">
        <f>#REF!-#REF!</f>
        <v>#REF!</v>
      </c>
      <c r="AF93" s="19">
        <f t="shared" si="22"/>
        <v>-1463.9196356797602</v>
      </c>
      <c r="AG93" s="19">
        <f t="shared" si="23"/>
        <v>24648.468475718386</v>
      </c>
      <c r="AH93" s="19" t="e">
        <f t="shared" si="33"/>
        <v>#REF!</v>
      </c>
      <c r="AJ93" s="58"/>
    </row>
    <row r="94" spans="1:36" x14ac:dyDescent="0.25">
      <c r="A94" s="42" t="s">
        <v>12</v>
      </c>
      <c r="B94" s="40" t="s">
        <v>142</v>
      </c>
      <c r="C94" s="37">
        <v>2170</v>
      </c>
      <c r="D94" s="59" t="s">
        <v>348</v>
      </c>
      <c r="E94" s="13">
        <v>343</v>
      </c>
      <c r="F94" s="14">
        <v>1379993.8440220794</v>
      </c>
      <c r="G94" s="14">
        <v>61698.84</v>
      </c>
      <c r="H94" s="14">
        <f t="shared" si="24"/>
        <v>1441692.6840220795</v>
      </c>
      <c r="I94" s="14">
        <f t="shared" si="25"/>
        <v>4203.1856677028554</v>
      </c>
      <c r="J94" s="14">
        <v>23330.836164833279</v>
      </c>
      <c r="K94" s="14">
        <v>0</v>
      </c>
      <c r="L94" s="14">
        <v>70921.345599983295</v>
      </c>
      <c r="M94" s="14"/>
      <c r="N94" s="15"/>
      <c r="O94" s="13">
        <v>340</v>
      </c>
      <c r="P94" s="14">
        <v>1456359.5078613909</v>
      </c>
      <c r="Q94" s="14">
        <f t="shared" si="26"/>
        <v>4283.4103172393852</v>
      </c>
      <c r="R94" s="14">
        <v>16195.12790526473</v>
      </c>
      <c r="S94" s="14">
        <v>0</v>
      </c>
      <c r="T94" s="14">
        <v>65661.232979584616</v>
      </c>
      <c r="U94" s="24">
        <f t="shared" si="27"/>
        <v>-5260.1126203986787</v>
      </c>
      <c r="V94" s="24">
        <f t="shared" si="28"/>
        <v>14666.823839311488</v>
      </c>
      <c r="W94" s="46">
        <f t="shared" si="29"/>
        <v>1.017333583076363E-2</v>
      </c>
      <c r="X94" s="34">
        <f t="shared" si="30"/>
        <v>-3</v>
      </c>
      <c r="Y94" s="34">
        <f t="shared" si="31"/>
        <v>80.224649536529796</v>
      </c>
      <c r="Z94" s="46">
        <f t="shared" si="32"/>
        <v>1.9086629970446856E-2</v>
      </c>
      <c r="AA94" s="45">
        <v>1.836554836816795E-2</v>
      </c>
      <c r="AC94" s="19">
        <f t="shared" si="20"/>
        <v>76365.663839311572</v>
      </c>
      <c r="AD94" s="19">
        <f t="shared" si="21"/>
        <v>-7135.7082595685497</v>
      </c>
      <c r="AE94" s="19" t="e">
        <f>#REF!-#REF!</f>
        <v>#REF!</v>
      </c>
      <c r="AF94" s="19">
        <f t="shared" si="22"/>
        <v>-5260.1126203986787</v>
      </c>
      <c r="AG94" s="19">
        <f t="shared" si="23"/>
        <v>0</v>
      </c>
      <c r="AH94" s="19" t="e">
        <f t="shared" si="33"/>
        <v>#REF!</v>
      </c>
      <c r="AJ94" s="58"/>
    </row>
    <row r="95" spans="1:36" x14ac:dyDescent="0.25">
      <c r="A95" s="42" t="s">
        <v>12</v>
      </c>
      <c r="B95" s="40" t="s">
        <v>143</v>
      </c>
      <c r="C95" s="37">
        <v>2054</v>
      </c>
      <c r="D95" s="59" t="s">
        <v>144</v>
      </c>
      <c r="E95" s="13">
        <v>427</v>
      </c>
      <c r="F95" s="14">
        <v>1825423.608659918</v>
      </c>
      <c r="G95" s="14">
        <v>77779.5429</v>
      </c>
      <c r="H95" s="14">
        <f t="shared" si="24"/>
        <v>1903203.151559918</v>
      </c>
      <c r="I95" s="14">
        <f t="shared" si="25"/>
        <v>4457.1502378452415</v>
      </c>
      <c r="J95" s="14">
        <v>36983.836368063465</v>
      </c>
      <c r="K95" s="14">
        <v>0</v>
      </c>
      <c r="L95" s="14">
        <v>118787.14844316449</v>
      </c>
      <c r="M95" s="14"/>
      <c r="N95" s="15"/>
      <c r="O95" s="13">
        <v>427</v>
      </c>
      <c r="P95" s="14">
        <v>1938910.8376311162</v>
      </c>
      <c r="Q95" s="14">
        <f t="shared" si="26"/>
        <v>4540.7747953890312</v>
      </c>
      <c r="R95" s="14">
        <v>5321.7219315818511</v>
      </c>
      <c r="S95" s="14">
        <v>0</v>
      </c>
      <c r="T95" s="14">
        <v>137834.79563928087</v>
      </c>
      <c r="U95" s="24">
        <f t="shared" si="27"/>
        <v>19047.647196116377</v>
      </c>
      <c r="V95" s="24">
        <f t="shared" si="28"/>
        <v>35707.686071198201</v>
      </c>
      <c r="W95" s="46">
        <f t="shared" si="29"/>
        <v>1.8761888893432666E-2</v>
      </c>
      <c r="X95" s="34">
        <f t="shared" si="30"/>
        <v>0</v>
      </c>
      <c r="Y95" s="34">
        <f t="shared" si="31"/>
        <v>83.624557543789706</v>
      </c>
      <c r="Z95" s="46">
        <f t="shared" si="32"/>
        <v>1.8761888893432666E-2</v>
      </c>
      <c r="AA95" s="45">
        <v>1.8761888893432666E-2</v>
      </c>
      <c r="AC95" s="19">
        <f t="shared" si="20"/>
        <v>113487.2289711982</v>
      </c>
      <c r="AD95" s="19">
        <f t="shared" si="21"/>
        <v>-31662.114436481614</v>
      </c>
      <c r="AE95" s="19" t="e">
        <f>#REF!-#REF!</f>
        <v>#REF!</v>
      </c>
      <c r="AF95" s="19">
        <f t="shared" si="22"/>
        <v>19047.647196116377</v>
      </c>
      <c r="AG95" s="19">
        <f t="shared" si="23"/>
        <v>0</v>
      </c>
      <c r="AH95" s="19" t="e">
        <f t="shared" si="33"/>
        <v>#REF!</v>
      </c>
      <c r="AJ95" s="58"/>
    </row>
    <row r="96" spans="1:36" x14ac:dyDescent="0.25">
      <c r="A96" s="42" t="s">
        <v>12</v>
      </c>
      <c r="B96" s="40" t="s">
        <v>145</v>
      </c>
      <c r="C96" s="37">
        <v>2197</v>
      </c>
      <c r="D96" s="59" t="s">
        <v>146</v>
      </c>
      <c r="E96" s="13">
        <v>403</v>
      </c>
      <c r="F96" s="14">
        <v>1699963.6793911625</v>
      </c>
      <c r="G96" s="14">
        <v>72491.64</v>
      </c>
      <c r="H96" s="14">
        <f t="shared" si="24"/>
        <v>1772455.3193911624</v>
      </c>
      <c r="I96" s="14">
        <f t="shared" si="25"/>
        <v>4398.1521572981701</v>
      </c>
      <c r="J96" s="14">
        <v>34631.45565321343</v>
      </c>
      <c r="K96" s="14">
        <v>0</v>
      </c>
      <c r="L96" s="14">
        <v>110202.62959997408</v>
      </c>
      <c r="M96" s="14"/>
      <c r="N96" s="15"/>
      <c r="O96" s="13">
        <v>408</v>
      </c>
      <c r="P96" s="14">
        <v>1826487.6170673601</v>
      </c>
      <c r="Q96" s="14">
        <f t="shared" si="26"/>
        <v>4476.6853359494116</v>
      </c>
      <c r="R96" s="14">
        <v>18914.824823841918</v>
      </c>
      <c r="S96" s="14">
        <v>0</v>
      </c>
      <c r="T96" s="14">
        <v>114739.24864316353</v>
      </c>
      <c r="U96" s="24">
        <f t="shared" si="27"/>
        <v>4536.6190431894502</v>
      </c>
      <c r="V96" s="24">
        <f t="shared" si="28"/>
        <v>54032.297676197719</v>
      </c>
      <c r="W96" s="46">
        <f t="shared" si="29"/>
        <v>3.0484434267577409E-2</v>
      </c>
      <c r="X96" s="34">
        <f t="shared" si="30"/>
        <v>5</v>
      </c>
      <c r="Y96" s="34">
        <f t="shared" si="31"/>
        <v>78.533178651241542</v>
      </c>
      <c r="Z96" s="46">
        <f t="shared" si="32"/>
        <v>1.785594855351369E-2</v>
      </c>
      <c r="AA96" s="45">
        <v>1.8670557765704698E-2</v>
      </c>
      <c r="AC96" s="19">
        <f t="shared" si="20"/>
        <v>126523.93767619762</v>
      </c>
      <c r="AD96" s="19">
        <f t="shared" si="21"/>
        <v>-15716.630829371512</v>
      </c>
      <c r="AE96" s="19" t="e">
        <f>#REF!-#REF!</f>
        <v>#REF!</v>
      </c>
      <c r="AF96" s="19">
        <f t="shared" si="22"/>
        <v>4536.6190431894502</v>
      </c>
      <c r="AG96" s="19">
        <f t="shared" si="23"/>
        <v>0</v>
      </c>
      <c r="AH96" s="19" t="e">
        <f t="shared" si="33"/>
        <v>#REF!</v>
      </c>
      <c r="AJ96" s="58"/>
    </row>
    <row r="97" spans="1:36" x14ac:dyDescent="0.25">
      <c r="A97" s="42" t="s">
        <v>12</v>
      </c>
      <c r="B97" s="40"/>
      <c r="C97" s="37">
        <v>5205</v>
      </c>
      <c r="D97" s="54" t="s">
        <v>147</v>
      </c>
      <c r="E97" s="13">
        <v>408</v>
      </c>
      <c r="F97" s="14">
        <v>1530000</v>
      </c>
      <c r="G97" s="14">
        <v>73391.039999999994</v>
      </c>
      <c r="H97" s="14">
        <f t="shared" si="24"/>
        <v>1603391.04</v>
      </c>
      <c r="I97" s="14">
        <f t="shared" si="25"/>
        <v>3929.88</v>
      </c>
      <c r="J97" s="14">
        <v>0</v>
      </c>
      <c r="K97" s="14">
        <v>115521.31578666631</v>
      </c>
      <c r="L97" s="14">
        <v>19188.069599995488</v>
      </c>
      <c r="M97" s="14"/>
      <c r="N97" s="15"/>
      <c r="O97" s="13">
        <v>410</v>
      </c>
      <c r="P97" s="14">
        <v>1713800</v>
      </c>
      <c r="Q97" s="14">
        <f t="shared" si="26"/>
        <v>4180</v>
      </c>
      <c r="R97" s="14">
        <v>0</v>
      </c>
      <c r="S97" s="14">
        <v>174244.71507273056</v>
      </c>
      <c r="T97" s="14">
        <v>22337.519509801463</v>
      </c>
      <c r="U97" s="24">
        <f t="shared" si="27"/>
        <v>3149.449909805975</v>
      </c>
      <c r="V97" s="24">
        <f t="shared" si="28"/>
        <v>110408.95999999996</v>
      </c>
      <c r="W97" s="46">
        <f t="shared" si="29"/>
        <v>6.8859658839056426E-2</v>
      </c>
      <c r="X97" s="34">
        <f t="shared" si="30"/>
        <v>2</v>
      </c>
      <c r="Y97" s="34">
        <f t="shared" si="31"/>
        <v>250.11999999999989</v>
      </c>
      <c r="Z97" s="46">
        <f t="shared" si="32"/>
        <v>6.3645709283743912E-2</v>
      </c>
      <c r="AA97" s="45">
        <v>6.3645709283743912E-2</v>
      </c>
      <c r="AC97" s="19">
        <f t="shared" si="20"/>
        <v>183800</v>
      </c>
      <c r="AD97" s="19">
        <f t="shared" si="21"/>
        <v>0</v>
      </c>
      <c r="AE97" s="19" t="e">
        <f>#REF!-#REF!</f>
        <v>#REF!</v>
      </c>
      <c r="AF97" s="19">
        <f t="shared" si="22"/>
        <v>3149.449909805975</v>
      </c>
      <c r="AG97" s="19">
        <f t="shared" si="23"/>
        <v>58723.399286064247</v>
      </c>
      <c r="AH97" s="19" t="e">
        <f t="shared" si="33"/>
        <v>#REF!</v>
      </c>
      <c r="AJ97" s="58"/>
    </row>
    <row r="98" spans="1:36" x14ac:dyDescent="0.25">
      <c r="A98" s="42" t="s">
        <v>12</v>
      </c>
      <c r="B98" s="40" t="s">
        <v>148</v>
      </c>
      <c r="C98" s="37">
        <v>2130</v>
      </c>
      <c r="D98" s="59" t="s">
        <v>149</v>
      </c>
      <c r="E98" s="13">
        <v>56</v>
      </c>
      <c r="F98" s="14">
        <v>373862.87084743846</v>
      </c>
      <c r="G98" s="14">
        <v>17988</v>
      </c>
      <c r="H98" s="14">
        <f t="shared" si="24"/>
        <v>391850.87084743846</v>
      </c>
      <c r="I98" s="14">
        <f t="shared" si="25"/>
        <v>6997.3369794185437</v>
      </c>
      <c r="J98" s="14">
        <v>64199.417595440929</v>
      </c>
      <c r="K98" s="14">
        <v>0</v>
      </c>
      <c r="L98" s="14">
        <v>6581.0527999984461</v>
      </c>
      <c r="M98" s="14"/>
      <c r="N98" s="15"/>
      <c r="O98" s="13">
        <v>57</v>
      </c>
      <c r="P98" s="14">
        <v>402322.8088633942</v>
      </c>
      <c r="Q98" s="14">
        <f t="shared" si="26"/>
        <v>7058.2948923402491</v>
      </c>
      <c r="R98" s="14">
        <v>68676.00976904569</v>
      </c>
      <c r="S98" s="14">
        <v>0</v>
      </c>
      <c r="T98" s="14">
        <v>7833.6638999991383</v>
      </c>
      <c r="U98" s="24">
        <f t="shared" si="27"/>
        <v>1252.6111000006922</v>
      </c>
      <c r="V98" s="24">
        <f t="shared" si="28"/>
        <v>10471.938015955733</v>
      </c>
      <c r="W98" s="46">
        <f t="shared" si="29"/>
        <v>2.6724294355422895E-2</v>
      </c>
      <c r="X98" s="34">
        <f t="shared" si="30"/>
        <v>1</v>
      </c>
      <c r="Y98" s="34">
        <f t="shared" si="31"/>
        <v>60.957912921705429</v>
      </c>
      <c r="Z98" s="46">
        <f t="shared" si="32"/>
        <v>8.7115874369068091E-3</v>
      </c>
      <c r="AA98" s="45">
        <v>1.398654657853915E-2</v>
      </c>
      <c r="AC98" s="19">
        <f t="shared" si="20"/>
        <v>28459.938015955733</v>
      </c>
      <c r="AD98" s="19">
        <f t="shared" si="21"/>
        <v>4476.5921736047603</v>
      </c>
      <c r="AE98" s="19" t="e">
        <f>#REF!-#REF!</f>
        <v>#REF!</v>
      </c>
      <c r="AF98" s="19">
        <f t="shared" si="22"/>
        <v>1252.6111000006922</v>
      </c>
      <c r="AG98" s="19">
        <f t="shared" si="23"/>
        <v>0</v>
      </c>
      <c r="AH98" s="19" t="e">
        <f t="shared" si="33"/>
        <v>#REF!</v>
      </c>
      <c r="AJ98" s="58"/>
    </row>
    <row r="99" spans="1:36" x14ac:dyDescent="0.25">
      <c r="A99" s="42" t="s">
        <v>12</v>
      </c>
      <c r="B99" s="40" t="s">
        <v>150</v>
      </c>
      <c r="C99" s="37">
        <v>3353</v>
      </c>
      <c r="D99" s="54" t="s">
        <v>151</v>
      </c>
      <c r="E99" s="13">
        <v>181</v>
      </c>
      <c r="F99" s="14">
        <v>833994.02711048967</v>
      </c>
      <c r="G99" s="14">
        <v>32558.28</v>
      </c>
      <c r="H99" s="14">
        <f t="shared" si="24"/>
        <v>866552.3071104897</v>
      </c>
      <c r="I99" s="14">
        <f t="shared" si="25"/>
        <v>4787.5818072402744</v>
      </c>
      <c r="J99" s="14">
        <v>0</v>
      </c>
      <c r="K99" s="14">
        <v>0</v>
      </c>
      <c r="L99" s="14">
        <v>66765.680799984242</v>
      </c>
      <c r="M99" s="14"/>
      <c r="N99" s="15"/>
      <c r="O99" s="13">
        <v>188</v>
      </c>
      <c r="P99" s="14">
        <v>932500.38524012431</v>
      </c>
      <c r="Q99" s="14">
        <f t="shared" si="26"/>
        <v>4960.1084321283206</v>
      </c>
      <c r="R99" s="14">
        <v>0</v>
      </c>
      <c r="S99" s="14">
        <v>0</v>
      </c>
      <c r="T99" s="14">
        <v>83294.208919327837</v>
      </c>
      <c r="U99" s="24">
        <f t="shared" si="27"/>
        <v>16528.528119343595</v>
      </c>
      <c r="V99" s="24">
        <f t="shared" si="28"/>
        <v>65948.07812963461</v>
      </c>
      <c r="W99" s="46">
        <f t="shared" si="29"/>
        <v>7.6103978477119139E-2</v>
      </c>
      <c r="X99" s="34">
        <f t="shared" si="30"/>
        <v>7</v>
      </c>
      <c r="Y99" s="34">
        <f t="shared" si="31"/>
        <v>172.52662488804617</v>
      </c>
      <c r="Z99" s="46">
        <f t="shared" si="32"/>
        <v>3.6036277150843343E-2</v>
      </c>
      <c r="AA99" s="45">
        <v>4.1098720541402844E-2</v>
      </c>
      <c r="AC99" s="19">
        <f t="shared" si="20"/>
        <v>98506.358129634638</v>
      </c>
      <c r="AD99" s="19">
        <f t="shared" si="21"/>
        <v>0</v>
      </c>
      <c r="AE99" s="19" t="e">
        <f>#REF!-#REF!</f>
        <v>#REF!</v>
      </c>
      <c r="AF99" s="19">
        <f t="shared" si="22"/>
        <v>16528.528119343595</v>
      </c>
      <c r="AG99" s="19">
        <f t="shared" si="23"/>
        <v>0</v>
      </c>
      <c r="AH99" s="19" t="e">
        <f t="shared" si="33"/>
        <v>#REF!</v>
      </c>
      <c r="AJ99" s="58"/>
    </row>
    <row r="100" spans="1:36" x14ac:dyDescent="0.25">
      <c r="A100" s="42" t="s">
        <v>12</v>
      </c>
      <c r="B100" s="40"/>
      <c r="C100" s="37">
        <v>3372</v>
      </c>
      <c r="D100" s="59" t="s">
        <v>152</v>
      </c>
      <c r="E100" s="13">
        <v>211</v>
      </c>
      <c r="F100" s="14">
        <v>972520.81307681859</v>
      </c>
      <c r="G100" s="14">
        <v>37954.68</v>
      </c>
      <c r="H100" s="14">
        <f t="shared" si="24"/>
        <v>1010475.4930768186</v>
      </c>
      <c r="I100" s="14">
        <f t="shared" si="25"/>
        <v>4788.9833795109889</v>
      </c>
      <c r="J100" s="14">
        <v>15830.209480087389</v>
      </c>
      <c r="K100" s="14">
        <v>0</v>
      </c>
      <c r="L100" s="14">
        <v>62965.072799985217</v>
      </c>
      <c r="M100" s="14"/>
      <c r="N100" s="15"/>
      <c r="O100" s="13">
        <v>211</v>
      </c>
      <c r="P100" s="14">
        <v>1028328.6259783549</v>
      </c>
      <c r="Q100" s="14">
        <f t="shared" si="26"/>
        <v>4873.5953837836723</v>
      </c>
      <c r="R100" s="14">
        <v>3651.8783829974709</v>
      </c>
      <c r="S100" s="14">
        <v>0</v>
      </c>
      <c r="T100" s="14">
        <v>66545.645599992684</v>
      </c>
      <c r="U100" s="24">
        <f t="shared" si="27"/>
        <v>3580.5728000074669</v>
      </c>
      <c r="V100" s="24">
        <f t="shared" si="28"/>
        <v>17853.132901536301</v>
      </c>
      <c r="W100" s="46">
        <f t="shared" si="29"/>
        <v>1.7668051351918512E-2</v>
      </c>
      <c r="X100" s="34">
        <f t="shared" si="30"/>
        <v>0</v>
      </c>
      <c r="Y100" s="34">
        <f t="shared" si="31"/>
        <v>84.612004272683407</v>
      </c>
      <c r="Z100" s="46">
        <f t="shared" si="32"/>
        <v>1.766805135191829E-2</v>
      </c>
      <c r="AA100" s="45">
        <v>1.766805135191829E-2</v>
      </c>
      <c r="AC100" s="19">
        <f t="shared" si="20"/>
        <v>55807.812901536352</v>
      </c>
      <c r="AD100" s="19">
        <f t="shared" si="21"/>
        <v>-12178.331097089918</v>
      </c>
      <c r="AE100" s="19" t="e">
        <f>#REF!-#REF!</f>
        <v>#REF!</v>
      </c>
      <c r="AF100" s="19">
        <f t="shared" si="22"/>
        <v>3580.5728000074669</v>
      </c>
      <c r="AG100" s="19">
        <f t="shared" si="23"/>
        <v>0</v>
      </c>
      <c r="AH100" s="19" t="e">
        <f t="shared" si="33"/>
        <v>#REF!</v>
      </c>
      <c r="AJ100" s="58"/>
    </row>
    <row r="101" spans="1:36" x14ac:dyDescent="0.25">
      <c r="A101" s="42" t="s">
        <v>12</v>
      </c>
      <c r="B101" s="40"/>
      <c r="C101" s="37">
        <v>3375</v>
      </c>
      <c r="D101" s="59" t="s">
        <v>153</v>
      </c>
      <c r="E101" s="13">
        <v>181</v>
      </c>
      <c r="F101" s="14">
        <v>728232.10210863117</v>
      </c>
      <c r="G101" s="14">
        <v>32558.28</v>
      </c>
      <c r="H101" s="14">
        <f t="shared" si="24"/>
        <v>760790.38210863119</v>
      </c>
      <c r="I101" s="14">
        <f t="shared" si="25"/>
        <v>4203.2617796056975</v>
      </c>
      <c r="J101" s="14">
        <v>33205.909868368297</v>
      </c>
      <c r="K101" s="14">
        <v>0</v>
      </c>
      <c r="L101" s="14">
        <v>1630.2607999996173</v>
      </c>
      <c r="M101" s="14"/>
      <c r="N101" s="15"/>
      <c r="O101" s="13">
        <v>184</v>
      </c>
      <c r="P101" s="14">
        <v>784519.93927904917</v>
      </c>
      <c r="Q101" s="14">
        <f t="shared" si="26"/>
        <v>4263.6953221687454</v>
      </c>
      <c r="R101" s="14">
        <v>15399.939279049169</v>
      </c>
      <c r="S101" s="14">
        <v>10634.005604448765</v>
      </c>
      <c r="T101" s="14">
        <v>1474.2689944749761</v>
      </c>
      <c r="U101" s="24">
        <f t="shared" si="27"/>
        <v>-155.99180552464122</v>
      </c>
      <c r="V101" s="24">
        <f t="shared" si="28"/>
        <v>23729.557170417975</v>
      </c>
      <c r="W101" s="46">
        <f t="shared" si="29"/>
        <v>3.1190663983748479E-2</v>
      </c>
      <c r="X101" s="34">
        <f t="shared" si="30"/>
        <v>3</v>
      </c>
      <c r="Y101" s="34">
        <f t="shared" si="31"/>
        <v>60.433542563047922</v>
      </c>
      <c r="Z101" s="46">
        <f t="shared" si="32"/>
        <v>1.4377772723143778E-2</v>
      </c>
      <c r="AA101" s="45">
        <v>1.6902725092989623E-2</v>
      </c>
      <c r="AC101" s="19">
        <f t="shared" si="20"/>
        <v>56287.837170418003</v>
      </c>
      <c r="AD101" s="19">
        <f t="shared" si="21"/>
        <v>-17805.970589319128</v>
      </c>
      <c r="AE101" s="19" t="e">
        <f>#REF!-#REF!</f>
        <v>#REF!</v>
      </c>
      <c r="AF101" s="19">
        <f t="shared" si="22"/>
        <v>-155.99180552464122</v>
      </c>
      <c r="AG101" s="19">
        <f t="shared" si="23"/>
        <v>10634.005604448765</v>
      </c>
      <c r="AH101" s="19" t="e">
        <f t="shared" si="33"/>
        <v>#REF!</v>
      </c>
      <c r="AJ101" s="58"/>
    </row>
    <row r="102" spans="1:36" x14ac:dyDescent="0.25">
      <c r="A102" s="42" t="s">
        <v>12</v>
      </c>
      <c r="B102" s="40" t="s">
        <v>154</v>
      </c>
      <c r="C102" s="37">
        <v>2064</v>
      </c>
      <c r="D102" s="59" t="s">
        <v>349</v>
      </c>
      <c r="E102" s="13">
        <v>213</v>
      </c>
      <c r="F102" s="14">
        <v>1093391.8403116765</v>
      </c>
      <c r="G102" s="14">
        <v>38314.44</v>
      </c>
      <c r="H102" s="14">
        <f t="shared" si="24"/>
        <v>1131706.2803116764</v>
      </c>
      <c r="I102" s="14">
        <f t="shared" si="25"/>
        <v>5313.1750249374481</v>
      </c>
      <c r="J102" s="14">
        <v>76737.784893754637</v>
      </c>
      <c r="K102" s="14">
        <v>0</v>
      </c>
      <c r="L102" s="14">
        <v>71786.483999983058</v>
      </c>
      <c r="M102" s="14"/>
      <c r="N102" s="15"/>
      <c r="O102" s="13">
        <v>225</v>
      </c>
      <c r="P102" s="14">
        <v>1210246.8560541305</v>
      </c>
      <c r="Q102" s="14">
        <f t="shared" si="26"/>
        <v>5378.8749157961356</v>
      </c>
      <c r="R102" s="14">
        <v>55463.093621013337</v>
      </c>
      <c r="S102" s="14">
        <v>0</v>
      </c>
      <c r="T102" s="14">
        <v>94214.015492947379</v>
      </c>
      <c r="U102" s="24">
        <f t="shared" si="27"/>
        <v>22427.531492964321</v>
      </c>
      <c r="V102" s="24">
        <f t="shared" si="28"/>
        <v>78540.575742454035</v>
      </c>
      <c r="W102" s="46">
        <f t="shared" si="29"/>
        <v>6.9400141281201977E-2</v>
      </c>
      <c r="X102" s="34">
        <f t="shared" si="30"/>
        <v>12</v>
      </c>
      <c r="Y102" s="34">
        <f t="shared" si="31"/>
        <v>65.699890858687468</v>
      </c>
      <c r="Z102" s="46">
        <f t="shared" si="32"/>
        <v>1.2365467079537895E-2</v>
      </c>
      <c r="AA102" s="45">
        <v>1.7917854658056065E-2</v>
      </c>
      <c r="AC102" s="19">
        <f t="shared" ref="AC102:AC133" si="34">P102-F102</f>
        <v>116855.01574245398</v>
      </c>
      <c r="AD102" s="19">
        <f t="shared" ref="AD102:AD133" si="35">R102-J102</f>
        <v>-21274.6912727413</v>
      </c>
      <c r="AE102" s="19" t="e">
        <f>#REF!-#REF!</f>
        <v>#REF!</v>
      </c>
      <c r="AF102" s="19">
        <f t="shared" ref="AF102:AF133" si="36">T102-L102</f>
        <v>22427.531492964321</v>
      </c>
      <c r="AG102" s="19">
        <f t="shared" ref="AG102:AG133" si="37">S102-K102</f>
        <v>0</v>
      </c>
      <c r="AH102" s="19" t="e">
        <f t="shared" si="33"/>
        <v>#REF!</v>
      </c>
      <c r="AJ102" s="58"/>
    </row>
    <row r="103" spans="1:36" x14ac:dyDescent="0.25">
      <c r="A103" s="42" t="s">
        <v>12</v>
      </c>
      <c r="B103" s="40"/>
      <c r="C103" s="37">
        <v>2132</v>
      </c>
      <c r="D103" s="59" t="s">
        <v>155</v>
      </c>
      <c r="E103" s="13">
        <v>194</v>
      </c>
      <c r="F103" s="14">
        <v>1053300.6755809416</v>
      </c>
      <c r="G103" s="14">
        <v>36786.308599999997</v>
      </c>
      <c r="H103" s="14">
        <f t="shared" si="24"/>
        <v>1090086.9841809417</v>
      </c>
      <c r="I103" s="14">
        <f t="shared" si="25"/>
        <v>5619.0050730976373</v>
      </c>
      <c r="J103" s="14">
        <v>139957.84570007632</v>
      </c>
      <c r="K103" s="14">
        <v>0</v>
      </c>
      <c r="L103" s="14">
        <v>66985.715999984226</v>
      </c>
      <c r="M103" s="14"/>
      <c r="N103" s="15"/>
      <c r="O103" s="13">
        <v>195</v>
      </c>
      <c r="P103" s="14">
        <v>1114644.272156646</v>
      </c>
      <c r="Q103" s="14">
        <f t="shared" si="26"/>
        <v>5716.1244725981851</v>
      </c>
      <c r="R103" s="14">
        <v>139287.13127230445</v>
      </c>
      <c r="S103" s="14">
        <v>0</v>
      </c>
      <c r="T103" s="14">
        <v>65199.734412363956</v>
      </c>
      <c r="U103" s="24">
        <f t="shared" si="27"/>
        <v>-1785.9815876202701</v>
      </c>
      <c r="V103" s="24">
        <f t="shared" si="28"/>
        <v>24557.287975704297</v>
      </c>
      <c r="W103" s="46">
        <f t="shared" si="29"/>
        <v>2.2527824230610172E-2</v>
      </c>
      <c r="X103" s="34">
        <f t="shared" si="30"/>
        <v>1</v>
      </c>
      <c r="Y103" s="34">
        <f t="shared" si="31"/>
        <v>97.119399500547843</v>
      </c>
      <c r="Z103" s="46">
        <f t="shared" si="32"/>
        <v>1.728409179865853E-2</v>
      </c>
      <c r="AA103" s="45">
        <v>1.7838358778524022E-2</v>
      </c>
      <c r="AC103" s="19">
        <f t="shared" si="34"/>
        <v>61343.596575704403</v>
      </c>
      <c r="AD103" s="19">
        <f t="shared" si="35"/>
        <v>-670.71442777186166</v>
      </c>
      <c r="AE103" s="19" t="e">
        <f>#REF!-#REF!</f>
        <v>#REF!</v>
      </c>
      <c r="AF103" s="19">
        <f t="shared" si="36"/>
        <v>-1785.9815876202701</v>
      </c>
      <c r="AG103" s="19">
        <f t="shared" si="37"/>
        <v>0</v>
      </c>
      <c r="AH103" s="19" t="e">
        <f t="shared" si="33"/>
        <v>#REF!</v>
      </c>
      <c r="AJ103" s="58"/>
    </row>
    <row r="104" spans="1:36" x14ac:dyDescent="0.25">
      <c r="A104" s="42" t="s">
        <v>12</v>
      </c>
      <c r="B104" s="40" t="s">
        <v>156</v>
      </c>
      <c r="C104" s="37">
        <v>3377</v>
      </c>
      <c r="D104" s="59" t="s">
        <v>157</v>
      </c>
      <c r="E104" s="13">
        <v>604</v>
      </c>
      <c r="F104" s="14">
        <v>2662371.7233598786</v>
      </c>
      <c r="G104" s="14">
        <v>108647.52</v>
      </c>
      <c r="H104" s="14">
        <f t="shared" si="24"/>
        <v>2771019.2433598787</v>
      </c>
      <c r="I104" s="14">
        <f t="shared" si="25"/>
        <v>4587.78020423821</v>
      </c>
      <c r="J104" s="14">
        <v>131419.28872037539</v>
      </c>
      <c r="K104" s="14">
        <v>0</v>
      </c>
      <c r="L104" s="14">
        <v>160085.60959996216</v>
      </c>
      <c r="M104" s="14"/>
      <c r="N104" s="15"/>
      <c r="O104" s="13">
        <v>576</v>
      </c>
      <c r="P104" s="14">
        <v>2698627.2855527089</v>
      </c>
      <c r="Q104" s="14">
        <f t="shared" si="26"/>
        <v>4685.1168151956754</v>
      </c>
      <c r="R104" s="14">
        <v>104908.81848207349</v>
      </c>
      <c r="S104" s="14">
        <v>0</v>
      </c>
      <c r="T104" s="14">
        <v>165058.98799468379</v>
      </c>
      <c r="U104" s="24">
        <f t="shared" si="27"/>
        <v>4973.3783947216289</v>
      </c>
      <c r="V104" s="24">
        <f t="shared" si="28"/>
        <v>-72391.957807169762</v>
      </c>
      <c r="W104" s="46">
        <f t="shared" si="29"/>
        <v>-2.6124668019047781E-2</v>
      </c>
      <c r="X104" s="34">
        <f t="shared" si="30"/>
        <v>-28</v>
      </c>
      <c r="Y104" s="34">
        <f t="shared" si="31"/>
        <v>97.336610957465382</v>
      </c>
      <c r="Z104" s="46">
        <f t="shared" si="32"/>
        <v>2.1216493952248561E-2</v>
      </c>
      <c r="AA104" s="45">
        <v>1.9149635295515832E-2</v>
      </c>
      <c r="AC104" s="19">
        <f t="shared" si="34"/>
        <v>36255.562192830257</v>
      </c>
      <c r="AD104" s="19">
        <f t="shared" si="35"/>
        <v>-26510.470238301903</v>
      </c>
      <c r="AE104" s="19" t="e">
        <f>#REF!-#REF!</f>
        <v>#REF!</v>
      </c>
      <c r="AF104" s="19">
        <f t="shared" si="36"/>
        <v>4973.3783947216289</v>
      </c>
      <c r="AG104" s="19">
        <f t="shared" si="37"/>
        <v>0</v>
      </c>
      <c r="AH104" s="19" t="e">
        <f t="shared" si="33"/>
        <v>#REF!</v>
      </c>
      <c r="AJ104" s="58"/>
    </row>
    <row r="105" spans="1:36" x14ac:dyDescent="0.25">
      <c r="A105" s="42" t="s">
        <v>12</v>
      </c>
      <c r="B105" s="40" t="s">
        <v>158</v>
      </c>
      <c r="C105" s="37">
        <v>2101</v>
      </c>
      <c r="D105" s="59" t="s">
        <v>159</v>
      </c>
      <c r="E105" s="13">
        <v>261</v>
      </c>
      <c r="F105" s="14">
        <v>1117184.8603871875</v>
      </c>
      <c r="G105" s="14">
        <v>46948.68</v>
      </c>
      <c r="H105" s="14">
        <f t="shared" si="24"/>
        <v>1164133.5403871874</v>
      </c>
      <c r="I105" s="14">
        <f t="shared" si="25"/>
        <v>4460.2817639355835</v>
      </c>
      <c r="J105" s="14">
        <v>42783.544250577805</v>
      </c>
      <c r="K105" s="14">
        <v>0</v>
      </c>
      <c r="L105" s="14">
        <v>55623.898399986887</v>
      </c>
      <c r="M105" s="14"/>
      <c r="N105" s="15"/>
      <c r="O105" s="13">
        <v>287</v>
      </c>
      <c r="P105" s="14">
        <v>1291375.0282659971</v>
      </c>
      <c r="Q105" s="14">
        <f t="shared" si="26"/>
        <v>4499.5645584181084</v>
      </c>
      <c r="R105" s="14">
        <v>10804.250696869567</v>
      </c>
      <c r="S105" s="14">
        <v>0</v>
      </c>
      <c r="T105" s="14">
        <v>87186.073977001899</v>
      </c>
      <c r="U105" s="24">
        <f t="shared" si="27"/>
        <v>31562.175577015012</v>
      </c>
      <c r="V105" s="24">
        <f t="shared" si="28"/>
        <v>127241.48787880968</v>
      </c>
      <c r="W105" s="46">
        <f t="shared" si="29"/>
        <v>0.10930145336804697</v>
      </c>
      <c r="X105" s="34">
        <f t="shared" si="30"/>
        <v>26</v>
      </c>
      <c r="Y105" s="34">
        <f t="shared" si="31"/>
        <v>39.282794482524878</v>
      </c>
      <c r="Z105" s="46">
        <f t="shared" si="32"/>
        <v>8.807245048990664E-3</v>
      </c>
      <c r="AA105" s="45">
        <v>1.7975853389452068E-2</v>
      </c>
      <c r="AC105" s="19">
        <f t="shared" si="34"/>
        <v>174190.16787880962</v>
      </c>
      <c r="AD105" s="19">
        <f t="shared" si="35"/>
        <v>-31979.293553708238</v>
      </c>
      <c r="AE105" s="19" t="e">
        <f>#REF!-#REF!</f>
        <v>#REF!</v>
      </c>
      <c r="AF105" s="19">
        <f t="shared" si="36"/>
        <v>31562.175577015012</v>
      </c>
      <c r="AG105" s="19">
        <f t="shared" si="37"/>
        <v>0</v>
      </c>
      <c r="AH105" s="19" t="e">
        <f t="shared" si="33"/>
        <v>#REF!</v>
      </c>
      <c r="AJ105" s="58"/>
    </row>
    <row r="106" spans="1:36" x14ac:dyDescent="0.25">
      <c r="A106" s="42" t="s">
        <v>12</v>
      </c>
      <c r="B106" s="40" t="s">
        <v>160</v>
      </c>
      <c r="C106" s="37">
        <v>2086</v>
      </c>
      <c r="D106" s="59" t="s">
        <v>350</v>
      </c>
      <c r="E106" s="13">
        <v>478</v>
      </c>
      <c r="F106" s="14">
        <v>2097258.4428173099</v>
      </c>
      <c r="G106" s="14">
        <v>85982.64</v>
      </c>
      <c r="H106" s="14">
        <f t="shared" si="24"/>
        <v>2183241.08281731</v>
      </c>
      <c r="I106" s="14">
        <f t="shared" si="25"/>
        <v>4567.4499640529502</v>
      </c>
      <c r="J106" s="14">
        <v>32706.2287938355</v>
      </c>
      <c r="K106" s="14">
        <v>0</v>
      </c>
      <c r="L106" s="14">
        <v>142142.73919996643</v>
      </c>
      <c r="M106" s="14"/>
      <c r="N106" s="15"/>
      <c r="O106" s="13">
        <v>437</v>
      </c>
      <c r="P106" s="14">
        <v>2043846.686802234</v>
      </c>
      <c r="Q106" s="14">
        <f t="shared" si="26"/>
        <v>4676.9947066412678</v>
      </c>
      <c r="R106" s="14">
        <v>14347.891559722135</v>
      </c>
      <c r="S106" s="14">
        <v>0</v>
      </c>
      <c r="T106" s="14">
        <v>134362.42551128226</v>
      </c>
      <c r="U106" s="24">
        <f t="shared" si="27"/>
        <v>-7780.3136886841676</v>
      </c>
      <c r="V106" s="24">
        <f t="shared" si="28"/>
        <v>-139394.39601507597</v>
      </c>
      <c r="W106" s="46">
        <f t="shared" si="29"/>
        <v>-6.3847459225711334E-2</v>
      </c>
      <c r="X106" s="34">
        <f t="shared" si="30"/>
        <v>-41</v>
      </c>
      <c r="Y106" s="34">
        <f t="shared" si="31"/>
        <v>109.5447425883176</v>
      </c>
      <c r="Z106" s="46">
        <f t="shared" si="32"/>
        <v>2.3983786018558328E-2</v>
      </c>
      <c r="AA106" s="45">
        <v>1.8920697774265527E-2</v>
      </c>
      <c r="AC106" s="19">
        <f t="shared" si="34"/>
        <v>-53411.756015075836</v>
      </c>
      <c r="AD106" s="19">
        <f t="shared" si="35"/>
        <v>-18358.337234113365</v>
      </c>
      <c r="AE106" s="19" t="e">
        <f>#REF!-#REF!</f>
        <v>#REF!</v>
      </c>
      <c r="AF106" s="19">
        <f t="shared" si="36"/>
        <v>-7780.3136886841676</v>
      </c>
      <c r="AG106" s="19">
        <f t="shared" si="37"/>
        <v>0</v>
      </c>
      <c r="AH106" s="19" t="e">
        <f t="shared" si="33"/>
        <v>#REF!</v>
      </c>
      <c r="AJ106" s="58"/>
    </row>
    <row r="107" spans="1:36" x14ac:dyDescent="0.25">
      <c r="A107" s="42" t="s">
        <v>12</v>
      </c>
      <c r="B107" s="40"/>
      <c r="C107" s="37">
        <v>2000</v>
      </c>
      <c r="D107" s="59" t="s">
        <v>161</v>
      </c>
      <c r="E107" s="13">
        <v>364</v>
      </c>
      <c r="F107" s="14">
        <v>1730403.4560187769</v>
      </c>
      <c r="G107" s="14">
        <v>65476.32</v>
      </c>
      <c r="H107" s="14">
        <f t="shared" si="24"/>
        <v>1795879.7760187769</v>
      </c>
      <c r="I107" s="14">
        <f t="shared" si="25"/>
        <v>4933.7356484032334</v>
      </c>
      <c r="J107" s="14">
        <v>112736.01671969518</v>
      </c>
      <c r="K107" s="14">
        <v>0</v>
      </c>
      <c r="L107" s="14">
        <v>95975.353599977345</v>
      </c>
      <c r="M107" s="14"/>
      <c r="N107" s="15"/>
      <c r="O107" s="13">
        <v>360</v>
      </c>
      <c r="P107" s="14">
        <v>1810631.9600013592</v>
      </c>
      <c r="Q107" s="14">
        <f t="shared" si="26"/>
        <v>5029.5332222259976</v>
      </c>
      <c r="R107" s="14">
        <v>106813.74560338608</v>
      </c>
      <c r="S107" s="14">
        <v>0</v>
      </c>
      <c r="T107" s="14">
        <v>99456.020307681378</v>
      </c>
      <c r="U107" s="24">
        <f t="shared" si="27"/>
        <v>3480.6667077040329</v>
      </c>
      <c r="V107" s="24">
        <f t="shared" si="28"/>
        <v>14752.183982582297</v>
      </c>
      <c r="W107" s="46">
        <f t="shared" si="29"/>
        <v>8.2144607782632661E-3</v>
      </c>
      <c r="X107" s="34">
        <f t="shared" si="30"/>
        <v>-4</v>
      </c>
      <c r="Y107" s="34">
        <f t="shared" si="31"/>
        <v>95.797573822764207</v>
      </c>
      <c r="Z107" s="46">
        <f t="shared" si="32"/>
        <v>1.9416843675799322E-2</v>
      </c>
      <c r="AA107" s="45">
        <v>1.8687898270548953E-2</v>
      </c>
      <c r="AC107" s="19">
        <f t="shared" si="34"/>
        <v>80228.503982582362</v>
      </c>
      <c r="AD107" s="19">
        <f t="shared" si="35"/>
        <v>-5922.2711163091008</v>
      </c>
      <c r="AE107" s="19" t="e">
        <f>#REF!-#REF!</f>
        <v>#REF!</v>
      </c>
      <c r="AF107" s="19">
        <f t="shared" si="36"/>
        <v>3480.6667077040329</v>
      </c>
      <c r="AG107" s="19">
        <f t="shared" si="37"/>
        <v>0</v>
      </c>
      <c r="AH107" s="19" t="e">
        <f t="shared" si="33"/>
        <v>#REF!</v>
      </c>
      <c r="AJ107" s="58"/>
    </row>
    <row r="108" spans="1:36" x14ac:dyDescent="0.25">
      <c r="A108" s="42" t="s">
        <v>12</v>
      </c>
      <c r="B108" s="40"/>
      <c r="C108" s="37">
        <v>2031</v>
      </c>
      <c r="D108" s="59" t="s">
        <v>162</v>
      </c>
      <c r="E108" s="13">
        <v>200</v>
      </c>
      <c r="F108" s="14">
        <v>1034547.8432953589</v>
      </c>
      <c r="G108" s="14">
        <v>35976</v>
      </c>
      <c r="H108" s="14">
        <f t="shared" si="24"/>
        <v>1070523.8432953591</v>
      </c>
      <c r="I108" s="14">
        <f t="shared" si="25"/>
        <v>5352.6192164767954</v>
      </c>
      <c r="J108" s="14">
        <v>40323.270502675674</v>
      </c>
      <c r="K108" s="14">
        <v>0</v>
      </c>
      <c r="L108" s="14">
        <v>83518.360799980335</v>
      </c>
      <c r="M108" s="14"/>
      <c r="N108" s="15"/>
      <c r="O108" s="13">
        <v>198</v>
      </c>
      <c r="P108" s="14">
        <v>1079860.3522492535</v>
      </c>
      <c r="Q108" s="14">
        <f t="shared" si="26"/>
        <v>5453.840162875018</v>
      </c>
      <c r="R108" s="14">
        <v>27645.733082734165</v>
      </c>
      <c r="S108" s="14">
        <v>0</v>
      </c>
      <c r="T108" s="14">
        <v>87475.543847990368</v>
      </c>
      <c r="U108" s="24">
        <f t="shared" si="27"/>
        <v>3957.1830480100325</v>
      </c>
      <c r="V108" s="24">
        <f t="shared" si="28"/>
        <v>9336.5089538944885</v>
      </c>
      <c r="W108" s="46">
        <f t="shared" si="29"/>
        <v>8.7214395198842443E-3</v>
      </c>
      <c r="X108" s="34">
        <f t="shared" si="30"/>
        <v>-2</v>
      </c>
      <c r="Y108" s="34">
        <f t="shared" si="31"/>
        <v>101.22094639822262</v>
      </c>
      <c r="Z108" s="46">
        <f t="shared" si="32"/>
        <v>1.8910544969580112E-2</v>
      </c>
      <c r="AA108" s="45">
        <v>1.779885616302912E-2</v>
      </c>
      <c r="AC108" s="19">
        <f t="shared" si="34"/>
        <v>45312.508953894605</v>
      </c>
      <c r="AD108" s="19">
        <f t="shared" si="35"/>
        <v>-12677.537419941509</v>
      </c>
      <c r="AE108" s="19" t="e">
        <f>#REF!-#REF!</f>
        <v>#REF!</v>
      </c>
      <c r="AF108" s="19">
        <f t="shared" si="36"/>
        <v>3957.1830480100325</v>
      </c>
      <c r="AG108" s="19">
        <f t="shared" si="37"/>
        <v>0</v>
      </c>
      <c r="AH108" s="19" t="e">
        <f t="shared" si="33"/>
        <v>#REF!</v>
      </c>
      <c r="AJ108" s="58"/>
    </row>
    <row r="109" spans="1:36" x14ac:dyDescent="0.25">
      <c r="A109" s="42" t="s">
        <v>12</v>
      </c>
      <c r="B109" s="40" t="s">
        <v>163</v>
      </c>
      <c r="C109" s="37">
        <v>3365</v>
      </c>
      <c r="D109" s="59" t="s">
        <v>164</v>
      </c>
      <c r="E109" s="13">
        <v>369</v>
      </c>
      <c r="F109" s="14">
        <v>1540517.8981011447</v>
      </c>
      <c r="G109" s="14">
        <v>66375.72</v>
      </c>
      <c r="H109" s="14">
        <f t="shared" si="24"/>
        <v>1606893.6181011447</v>
      </c>
      <c r="I109" s="14">
        <f t="shared" si="25"/>
        <v>4354.7252523066254</v>
      </c>
      <c r="J109" s="14">
        <v>14645.745654549915</v>
      </c>
      <c r="K109" s="14">
        <v>0</v>
      </c>
      <c r="L109" s="14">
        <v>53888.620799987257</v>
      </c>
      <c r="M109" s="14"/>
      <c r="N109" s="15"/>
      <c r="O109" s="13">
        <v>356</v>
      </c>
      <c r="P109" s="14">
        <v>1583165.2721710778</v>
      </c>
      <c r="Q109" s="14">
        <f t="shared" si="26"/>
        <v>4447.0934611547127</v>
      </c>
      <c r="R109" s="14">
        <v>1618.944633440813</v>
      </c>
      <c r="S109" s="14">
        <v>0</v>
      </c>
      <c r="T109" s="14">
        <v>51324.308136579712</v>
      </c>
      <c r="U109" s="24">
        <f t="shared" si="27"/>
        <v>-2564.3126634075452</v>
      </c>
      <c r="V109" s="24">
        <f t="shared" si="28"/>
        <v>-23728.345930066891</v>
      </c>
      <c r="W109" s="46">
        <f t="shared" si="29"/>
        <v>-1.4766594168260205E-2</v>
      </c>
      <c r="X109" s="34">
        <f t="shared" si="30"/>
        <v>-13</v>
      </c>
      <c r="Y109" s="34">
        <f t="shared" si="31"/>
        <v>92.368208848087306</v>
      </c>
      <c r="Z109" s="46">
        <f t="shared" si="32"/>
        <v>2.1211030201999881E-2</v>
      </c>
      <c r="AA109" s="45">
        <v>1.853358247648984E-2</v>
      </c>
      <c r="AC109" s="19">
        <f t="shared" si="34"/>
        <v>42647.374069933081</v>
      </c>
      <c r="AD109" s="19">
        <f t="shared" si="35"/>
        <v>-13026.801021109102</v>
      </c>
      <c r="AE109" s="19" t="e">
        <f>#REF!-#REF!</f>
        <v>#REF!</v>
      </c>
      <c r="AF109" s="19">
        <f t="shared" si="36"/>
        <v>-2564.3126634075452</v>
      </c>
      <c r="AG109" s="19">
        <f t="shared" si="37"/>
        <v>0</v>
      </c>
      <c r="AH109" s="19" t="e">
        <f t="shared" si="33"/>
        <v>#REF!</v>
      </c>
      <c r="AJ109" s="58"/>
    </row>
    <row r="110" spans="1:36" x14ac:dyDescent="0.25">
      <c r="A110" s="42" t="s">
        <v>12</v>
      </c>
      <c r="B110" s="40" t="s">
        <v>165</v>
      </c>
      <c r="C110" s="37">
        <v>5202</v>
      </c>
      <c r="D110" s="59" t="s">
        <v>166</v>
      </c>
      <c r="E110" s="13">
        <v>210</v>
      </c>
      <c r="F110" s="14">
        <v>884683.83546113886</v>
      </c>
      <c r="G110" s="14">
        <v>37774.800000000003</v>
      </c>
      <c r="H110" s="14">
        <f t="shared" si="24"/>
        <v>922458.63546113891</v>
      </c>
      <c r="I110" s="14">
        <f t="shared" si="25"/>
        <v>4392.660168862566</v>
      </c>
      <c r="J110" s="14">
        <v>46575.96467078256</v>
      </c>
      <c r="K110" s="14">
        <v>0</v>
      </c>
      <c r="L110" s="14">
        <v>10336.65359999756</v>
      </c>
      <c r="M110" s="14"/>
      <c r="N110" s="15"/>
      <c r="O110" s="13">
        <v>207</v>
      </c>
      <c r="P110" s="14">
        <v>926826.68002164224</v>
      </c>
      <c r="Q110" s="14">
        <f t="shared" si="26"/>
        <v>4477.423574983779</v>
      </c>
      <c r="R110" s="14">
        <v>29874.964825910632</v>
      </c>
      <c r="S110" s="14">
        <v>0</v>
      </c>
      <c r="T110" s="14">
        <v>17893.576799998031</v>
      </c>
      <c r="U110" s="24">
        <f t="shared" si="27"/>
        <v>7556.9232000004704</v>
      </c>
      <c r="V110" s="24">
        <f t="shared" si="28"/>
        <v>4368.044560503331</v>
      </c>
      <c r="W110" s="46">
        <f t="shared" si="29"/>
        <v>4.7352199790722249E-3</v>
      </c>
      <c r="X110" s="34">
        <f t="shared" si="30"/>
        <v>-3</v>
      </c>
      <c r="Y110" s="34">
        <f t="shared" si="31"/>
        <v>84.763406121212938</v>
      </c>
      <c r="Z110" s="46">
        <f t="shared" si="32"/>
        <v>1.9296599978769091E-2</v>
      </c>
      <c r="AA110" s="45">
        <v>1.7445547291319086E-2</v>
      </c>
      <c r="AC110" s="19">
        <f t="shared" si="34"/>
        <v>42142.844560503378</v>
      </c>
      <c r="AD110" s="19">
        <f t="shared" si="35"/>
        <v>-16700.999844871927</v>
      </c>
      <c r="AE110" s="19" t="e">
        <f>#REF!-#REF!</f>
        <v>#REF!</v>
      </c>
      <c r="AF110" s="19">
        <f t="shared" si="36"/>
        <v>7556.9232000004704</v>
      </c>
      <c r="AG110" s="19">
        <f t="shared" si="37"/>
        <v>0</v>
      </c>
      <c r="AH110" s="19" t="e">
        <f t="shared" si="33"/>
        <v>#REF!</v>
      </c>
      <c r="AJ110" s="58"/>
    </row>
    <row r="111" spans="1:36" x14ac:dyDescent="0.25">
      <c r="A111" s="42" t="s">
        <v>12</v>
      </c>
      <c r="B111" s="40"/>
      <c r="C111" s="37">
        <v>2003</v>
      </c>
      <c r="D111" s="59" t="s">
        <v>167</v>
      </c>
      <c r="E111" s="13">
        <v>259</v>
      </c>
      <c r="F111" s="14">
        <v>1376282.3368339457</v>
      </c>
      <c r="G111" s="14">
        <v>46588.92</v>
      </c>
      <c r="H111" s="14">
        <f t="shared" si="24"/>
        <v>1422871.2568339456</v>
      </c>
      <c r="I111" s="14">
        <f t="shared" si="25"/>
        <v>5493.7114163472806</v>
      </c>
      <c r="J111" s="14">
        <v>113108.41358751594</v>
      </c>
      <c r="K111" s="14">
        <v>0</v>
      </c>
      <c r="L111" s="14">
        <v>114388.29919997309</v>
      </c>
      <c r="M111" s="14"/>
      <c r="N111" s="15"/>
      <c r="O111" s="13">
        <v>252</v>
      </c>
      <c r="P111" s="14">
        <v>1412995.1845508781</v>
      </c>
      <c r="Q111" s="14">
        <f t="shared" si="26"/>
        <v>5607.1237482177703</v>
      </c>
      <c r="R111" s="14">
        <v>97382.066295054974</v>
      </c>
      <c r="S111" s="14">
        <v>0</v>
      </c>
      <c r="T111" s="14">
        <v>119777.53971890575</v>
      </c>
      <c r="U111" s="24">
        <f t="shared" si="27"/>
        <v>5389.2405189326673</v>
      </c>
      <c r="V111" s="24">
        <f t="shared" si="28"/>
        <v>-9876.0722830675077</v>
      </c>
      <c r="W111" s="46">
        <f t="shared" si="29"/>
        <v>-6.9409458063288687E-3</v>
      </c>
      <c r="X111" s="34">
        <f t="shared" si="30"/>
        <v>-7</v>
      </c>
      <c r="Y111" s="34">
        <f t="shared" si="31"/>
        <v>113.41233187048965</v>
      </c>
      <c r="Z111" s="46">
        <f t="shared" si="32"/>
        <v>2.0644027921272956E-2</v>
      </c>
      <c r="AA111" s="45">
        <v>1.8343928202441129E-2</v>
      </c>
      <c r="AC111" s="19">
        <f t="shared" si="34"/>
        <v>36712.847716932418</v>
      </c>
      <c r="AD111" s="19">
        <f t="shared" si="35"/>
        <v>-15726.347292460967</v>
      </c>
      <c r="AE111" s="19" t="e">
        <f>#REF!-#REF!</f>
        <v>#REF!</v>
      </c>
      <c r="AF111" s="19">
        <f t="shared" si="36"/>
        <v>5389.2405189326673</v>
      </c>
      <c r="AG111" s="19">
        <f t="shared" si="37"/>
        <v>0</v>
      </c>
      <c r="AH111" s="19" t="e">
        <f t="shared" si="33"/>
        <v>#REF!</v>
      </c>
      <c r="AJ111" s="58"/>
    </row>
    <row r="112" spans="1:36" x14ac:dyDescent="0.25">
      <c r="A112" s="42" t="s">
        <v>12</v>
      </c>
      <c r="B112" s="40" t="s">
        <v>168</v>
      </c>
      <c r="C112" s="37">
        <v>2140</v>
      </c>
      <c r="D112" s="54" t="s">
        <v>169</v>
      </c>
      <c r="E112" s="13">
        <v>418</v>
      </c>
      <c r="F112" s="14">
        <v>1567500</v>
      </c>
      <c r="G112" s="14">
        <v>75189.84</v>
      </c>
      <c r="H112" s="14">
        <f t="shared" si="24"/>
        <v>1642689.84</v>
      </c>
      <c r="I112" s="14">
        <f t="shared" si="25"/>
        <v>3929.88</v>
      </c>
      <c r="J112" s="14">
        <v>0</v>
      </c>
      <c r="K112" s="14">
        <v>58732.464471139436</v>
      </c>
      <c r="L112" s="14">
        <v>32610.216799992362</v>
      </c>
      <c r="M112" s="14"/>
      <c r="N112" s="15"/>
      <c r="O112" s="13">
        <v>418</v>
      </c>
      <c r="P112" s="14">
        <v>1747240</v>
      </c>
      <c r="Q112" s="14">
        <f t="shared" si="26"/>
        <v>4180</v>
      </c>
      <c r="R112" s="14">
        <v>0</v>
      </c>
      <c r="S112" s="14">
        <v>121531.57178089746</v>
      </c>
      <c r="T112" s="14">
        <v>30374.859199996656</v>
      </c>
      <c r="U112" s="24">
        <f t="shared" si="27"/>
        <v>-2235.3575999957066</v>
      </c>
      <c r="V112" s="24">
        <f t="shared" si="28"/>
        <v>104550.15999999992</v>
      </c>
      <c r="W112" s="46">
        <f t="shared" si="29"/>
        <v>6.3645709283743912E-2</v>
      </c>
      <c r="X112" s="34">
        <f t="shared" si="30"/>
        <v>0</v>
      </c>
      <c r="Y112" s="34">
        <f t="shared" si="31"/>
        <v>250.11999999999989</v>
      </c>
      <c r="Z112" s="46">
        <f t="shared" si="32"/>
        <v>6.3645709283743912E-2</v>
      </c>
      <c r="AA112" s="45">
        <v>6.3645709283743912E-2</v>
      </c>
      <c r="AC112" s="19">
        <f t="shared" si="34"/>
        <v>179740</v>
      </c>
      <c r="AD112" s="19">
        <f t="shared" si="35"/>
        <v>0</v>
      </c>
      <c r="AE112" s="19" t="e">
        <f>#REF!-#REF!</f>
        <v>#REF!</v>
      </c>
      <c r="AF112" s="19">
        <f t="shared" si="36"/>
        <v>-2235.3575999957066</v>
      </c>
      <c r="AG112" s="19">
        <f t="shared" si="37"/>
        <v>62799.107309758023</v>
      </c>
      <c r="AH112" s="19" t="e">
        <f t="shared" si="33"/>
        <v>#REF!</v>
      </c>
      <c r="AJ112" s="58"/>
    </row>
    <row r="113" spans="1:36" x14ac:dyDescent="0.25">
      <c r="A113" s="42" t="s">
        <v>12</v>
      </c>
      <c r="B113" s="40" t="s">
        <v>170</v>
      </c>
      <c r="C113" s="37">
        <v>2174</v>
      </c>
      <c r="D113" s="54" t="s">
        <v>171</v>
      </c>
      <c r="E113" s="13">
        <v>405</v>
      </c>
      <c r="F113" s="14">
        <v>1518750</v>
      </c>
      <c r="G113" s="14">
        <v>72851.399999999994</v>
      </c>
      <c r="H113" s="14">
        <f t="shared" si="24"/>
        <v>1591601.4</v>
      </c>
      <c r="I113" s="14">
        <f t="shared" si="25"/>
        <v>3929.8799999999997</v>
      </c>
      <c r="J113" s="14">
        <v>0</v>
      </c>
      <c r="K113" s="14">
        <v>97998.111444889422</v>
      </c>
      <c r="L113" s="14">
        <v>22588.613599994686</v>
      </c>
      <c r="M113" s="14"/>
      <c r="N113" s="15"/>
      <c r="O113" s="13">
        <v>406</v>
      </c>
      <c r="P113" s="14">
        <v>1697080</v>
      </c>
      <c r="Q113" s="14">
        <f t="shared" si="26"/>
        <v>4180</v>
      </c>
      <c r="R113" s="14">
        <v>0</v>
      </c>
      <c r="S113" s="14">
        <v>157256.30021196924</v>
      </c>
      <c r="T113" s="14">
        <v>23596.886008886293</v>
      </c>
      <c r="U113" s="24">
        <f t="shared" si="27"/>
        <v>1008.2724088916075</v>
      </c>
      <c r="V113" s="24">
        <f t="shared" si="28"/>
        <v>105478.60000000009</v>
      </c>
      <c r="W113" s="46">
        <f t="shared" si="29"/>
        <v>6.6271994985679372E-2</v>
      </c>
      <c r="X113" s="34">
        <f t="shared" si="30"/>
        <v>1</v>
      </c>
      <c r="Y113" s="34">
        <f t="shared" si="31"/>
        <v>250.12000000000035</v>
      </c>
      <c r="Z113" s="46">
        <f t="shared" si="32"/>
        <v>6.3645709283744134E-2</v>
      </c>
      <c r="AA113" s="45">
        <v>6.3645709283744134E-2</v>
      </c>
      <c r="AC113" s="19">
        <f t="shared" si="34"/>
        <v>178330</v>
      </c>
      <c r="AD113" s="19">
        <f t="shared" si="35"/>
        <v>0</v>
      </c>
      <c r="AE113" s="19" t="e">
        <f>#REF!-#REF!</f>
        <v>#REF!</v>
      </c>
      <c r="AF113" s="19">
        <f t="shared" si="36"/>
        <v>1008.2724088916075</v>
      </c>
      <c r="AG113" s="19">
        <f t="shared" si="37"/>
        <v>59258.188767079817</v>
      </c>
      <c r="AH113" s="19" t="e">
        <f t="shared" si="33"/>
        <v>#REF!</v>
      </c>
      <c r="AJ113" s="58"/>
    </row>
    <row r="114" spans="1:36" x14ac:dyDescent="0.25">
      <c r="A114" s="42" t="s">
        <v>12</v>
      </c>
      <c r="B114" s="40" t="s">
        <v>172</v>
      </c>
      <c r="C114" s="37">
        <v>2055</v>
      </c>
      <c r="D114" s="59" t="s">
        <v>173</v>
      </c>
      <c r="E114" s="13">
        <v>305</v>
      </c>
      <c r="F114" s="14">
        <v>1261282.4844749761</v>
      </c>
      <c r="G114" s="14">
        <v>54863.4</v>
      </c>
      <c r="H114" s="14">
        <f t="shared" si="24"/>
        <v>1316145.884474976</v>
      </c>
      <c r="I114" s="14">
        <f t="shared" si="25"/>
        <v>4315.2324081146753</v>
      </c>
      <c r="J114" s="14">
        <v>28658.897090999642</v>
      </c>
      <c r="K114" s="14">
        <v>0</v>
      </c>
      <c r="L114" s="14">
        <v>48467.753599988559</v>
      </c>
      <c r="M114" s="14"/>
      <c r="N114" s="15"/>
      <c r="O114" s="13">
        <v>316</v>
      </c>
      <c r="P114" s="14">
        <v>1384195.1443823418</v>
      </c>
      <c r="Q114" s="14">
        <f t="shared" si="26"/>
        <v>4380.3643809567775</v>
      </c>
      <c r="R114" s="14">
        <v>9498.90033440548</v>
      </c>
      <c r="S114" s="14">
        <v>0</v>
      </c>
      <c r="T114" s="14">
        <v>58930.476548190236</v>
      </c>
      <c r="U114" s="24">
        <f t="shared" si="27"/>
        <v>10462.722948201677</v>
      </c>
      <c r="V114" s="24">
        <f t="shared" si="28"/>
        <v>68049.259907365777</v>
      </c>
      <c r="W114" s="46">
        <f t="shared" si="29"/>
        <v>5.1703432507036462E-2</v>
      </c>
      <c r="X114" s="34">
        <f t="shared" si="30"/>
        <v>11</v>
      </c>
      <c r="Y114" s="34">
        <f t="shared" si="31"/>
        <v>65.131972842102186</v>
      </c>
      <c r="Z114" s="46">
        <f t="shared" si="32"/>
        <v>1.5093502894449662E-2</v>
      </c>
      <c r="AA114" s="45">
        <v>1.8209638469568246E-2</v>
      </c>
      <c r="AC114" s="19">
        <f t="shared" si="34"/>
        <v>122912.65990736568</v>
      </c>
      <c r="AD114" s="19">
        <f t="shared" si="35"/>
        <v>-19159.996756594162</v>
      </c>
      <c r="AE114" s="19" t="e">
        <f>#REF!-#REF!</f>
        <v>#REF!</v>
      </c>
      <c r="AF114" s="19">
        <f t="shared" si="36"/>
        <v>10462.722948201677</v>
      </c>
      <c r="AG114" s="19">
        <f t="shared" si="37"/>
        <v>0</v>
      </c>
      <c r="AH114" s="19" t="e">
        <f t="shared" si="33"/>
        <v>#REF!</v>
      </c>
      <c r="AJ114" s="58"/>
    </row>
    <row r="115" spans="1:36" x14ac:dyDescent="0.25">
      <c r="A115" s="42" t="s">
        <v>12</v>
      </c>
      <c r="B115" s="40"/>
      <c r="C115" s="37">
        <v>2178</v>
      </c>
      <c r="D115" s="54" t="s">
        <v>174</v>
      </c>
      <c r="E115" s="13">
        <v>413</v>
      </c>
      <c r="F115" s="14">
        <v>1548750</v>
      </c>
      <c r="G115" s="14">
        <v>74290.44</v>
      </c>
      <c r="H115" s="14">
        <f t="shared" si="24"/>
        <v>1623040.44</v>
      </c>
      <c r="I115" s="14">
        <f t="shared" si="25"/>
        <v>3929.8799999999997</v>
      </c>
      <c r="J115" s="14">
        <v>0</v>
      </c>
      <c r="K115" s="14">
        <v>52878.047922627862</v>
      </c>
      <c r="L115" s="14">
        <v>17332.772799995935</v>
      </c>
      <c r="M115" s="14"/>
      <c r="N115" s="15"/>
      <c r="O115" s="13">
        <v>412</v>
      </c>
      <c r="P115" s="14">
        <v>1722160</v>
      </c>
      <c r="Q115" s="14">
        <f t="shared" si="26"/>
        <v>4180</v>
      </c>
      <c r="R115" s="14">
        <v>0</v>
      </c>
      <c r="S115" s="14">
        <v>100863.31280592203</v>
      </c>
      <c r="T115" s="14">
        <v>28016.491606776577</v>
      </c>
      <c r="U115" s="24">
        <f t="shared" si="27"/>
        <v>10683.718806780642</v>
      </c>
      <c r="V115" s="24">
        <f t="shared" si="28"/>
        <v>99119.560000000056</v>
      </c>
      <c r="W115" s="46">
        <f t="shared" si="29"/>
        <v>6.1070295944074093E-2</v>
      </c>
      <c r="X115" s="34">
        <f t="shared" si="30"/>
        <v>-1</v>
      </c>
      <c r="Y115" s="34">
        <f t="shared" si="31"/>
        <v>250.12000000000035</v>
      </c>
      <c r="Z115" s="46">
        <f t="shared" si="32"/>
        <v>6.3645709283744134E-2</v>
      </c>
      <c r="AA115" s="45">
        <v>6.3645709283744134E-2</v>
      </c>
      <c r="AC115" s="19">
        <f t="shared" si="34"/>
        <v>173410</v>
      </c>
      <c r="AD115" s="19">
        <f t="shared" si="35"/>
        <v>0</v>
      </c>
      <c r="AE115" s="19" t="e">
        <f>#REF!-#REF!</f>
        <v>#REF!</v>
      </c>
      <c r="AF115" s="19">
        <f t="shared" si="36"/>
        <v>10683.718806780642</v>
      </c>
      <c r="AG115" s="19">
        <f t="shared" si="37"/>
        <v>47985.26488329417</v>
      </c>
      <c r="AH115" s="19" t="e">
        <f t="shared" si="33"/>
        <v>#REF!</v>
      </c>
      <c r="AJ115" s="58"/>
    </row>
    <row r="116" spans="1:36" x14ac:dyDescent="0.25">
      <c r="A116" s="42" t="s">
        <v>12</v>
      </c>
      <c r="B116" s="40" t="s">
        <v>175</v>
      </c>
      <c r="C116" s="37">
        <v>3366</v>
      </c>
      <c r="D116" s="59" t="s">
        <v>351</v>
      </c>
      <c r="E116" s="13">
        <v>193</v>
      </c>
      <c r="F116" s="14">
        <v>855751.34372239839</v>
      </c>
      <c r="G116" s="14">
        <v>34716.839999999997</v>
      </c>
      <c r="H116" s="14">
        <f t="shared" si="24"/>
        <v>890468.18372239836</v>
      </c>
      <c r="I116" s="14">
        <f t="shared" si="25"/>
        <v>4613.8247861264163</v>
      </c>
      <c r="J116" s="14">
        <v>41554.096035004593</v>
      </c>
      <c r="K116" s="14">
        <v>0</v>
      </c>
      <c r="L116" s="14">
        <v>10626.6999999975</v>
      </c>
      <c r="M116" s="14"/>
      <c r="N116" s="15"/>
      <c r="O116" s="13">
        <v>192</v>
      </c>
      <c r="P116" s="14">
        <v>901837.73871437565</v>
      </c>
      <c r="Q116" s="14">
        <f t="shared" si="26"/>
        <v>4697.0715558040401</v>
      </c>
      <c r="R116" s="14">
        <v>31773.110789919854</v>
      </c>
      <c r="S116" s="14">
        <v>0</v>
      </c>
      <c r="T116" s="14">
        <v>11865.11054922149</v>
      </c>
      <c r="U116" s="24">
        <f t="shared" si="27"/>
        <v>1238.4105492239905</v>
      </c>
      <c r="V116" s="24">
        <f t="shared" si="28"/>
        <v>11369.554991977289</v>
      </c>
      <c r="W116" s="46">
        <f t="shared" si="29"/>
        <v>1.2768064260813228E-2</v>
      </c>
      <c r="X116" s="34">
        <f t="shared" si="30"/>
        <v>-1</v>
      </c>
      <c r="Y116" s="34">
        <f t="shared" si="31"/>
        <v>83.246769677623888</v>
      </c>
      <c r="Z116" s="46">
        <f t="shared" si="32"/>
        <v>1.8042897928838508E-2</v>
      </c>
      <c r="AA116" s="45">
        <v>1.7353777481246224E-2</v>
      </c>
      <c r="AC116" s="19">
        <f t="shared" si="34"/>
        <v>46086.394991977257</v>
      </c>
      <c r="AD116" s="19">
        <f t="shared" si="35"/>
        <v>-9780.9852450847393</v>
      </c>
      <c r="AE116" s="19" t="e">
        <f>#REF!-#REF!</f>
        <v>#REF!</v>
      </c>
      <c r="AF116" s="19">
        <f t="shared" si="36"/>
        <v>1238.4105492239905</v>
      </c>
      <c r="AG116" s="19">
        <f t="shared" si="37"/>
        <v>0</v>
      </c>
      <c r="AH116" s="19" t="e">
        <f t="shared" si="33"/>
        <v>#REF!</v>
      </c>
      <c r="AJ116" s="58"/>
    </row>
    <row r="117" spans="1:36" x14ac:dyDescent="0.25">
      <c r="A117" s="42" t="s">
        <v>12</v>
      </c>
      <c r="B117" s="40"/>
      <c r="C117" s="37">
        <v>2077</v>
      </c>
      <c r="D117" s="59" t="s">
        <v>176</v>
      </c>
      <c r="E117" s="13">
        <v>187</v>
      </c>
      <c r="F117" s="14">
        <v>935683.39199321135</v>
      </c>
      <c r="G117" s="14">
        <v>34126.662900000003</v>
      </c>
      <c r="H117" s="14">
        <f t="shared" si="24"/>
        <v>969810.05489321135</v>
      </c>
      <c r="I117" s="14">
        <f t="shared" si="25"/>
        <v>5186.1500261669053</v>
      </c>
      <c r="J117" s="14">
        <v>65014.262895564083</v>
      </c>
      <c r="K117" s="14">
        <v>0</v>
      </c>
      <c r="L117" s="14">
        <v>62214.952799985316</v>
      </c>
      <c r="M117" s="14"/>
      <c r="N117" s="15"/>
      <c r="O117" s="13">
        <v>194</v>
      </c>
      <c r="P117" s="14">
        <v>1019380.45238518</v>
      </c>
      <c r="Q117" s="14">
        <f t="shared" si="26"/>
        <v>5254.538414356598</v>
      </c>
      <c r="R117" s="14">
        <v>32193.566171389073</v>
      </c>
      <c r="S117" s="14">
        <v>0</v>
      </c>
      <c r="T117" s="14">
        <v>93357.983016032522</v>
      </c>
      <c r="U117" s="24">
        <f t="shared" si="27"/>
        <v>31143.030216047206</v>
      </c>
      <c r="V117" s="24">
        <f t="shared" si="28"/>
        <v>49570.397491968703</v>
      </c>
      <c r="W117" s="46">
        <f t="shared" si="29"/>
        <v>5.1113511601431183E-2</v>
      </c>
      <c r="X117" s="34">
        <f t="shared" si="30"/>
        <v>7</v>
      </c>
      <c r="Y117" s="34">
        <f t="shared" si="31"/>
        <v>68.388388189692705</v>
      </c>
      <c r="Z117" s="46">
        <f t="shared" si="32"/>
        <v>1.3186735409626893E-2</v>
      </c>
      <c r="AA117" s="45">
        <v>1.7570269612992018E-2</v>
      </c>
      <c r="AC117" s="19">
        <f t="shared" si="34"/>
        <v>83697.060391968698</v>
      </c>
      <c r="AD117" s="19">
        <f t="shared" si="35"/>
        <v>-32820.69672417501</v>
      </c>
      <c r="AE117" s="19" t="e">
        <f>#REF!-#REF!</f>
        <v>#REF!</v>
      </c>
      <c r="AF117" s="19">
        <f t="shared" si="36"/>
        <v>31143.030216047206</v>
      </c>
      <c r="AG117" s="19">
        <f t="shared" si="37"/>
        <v>0</v>
      </c>
      <c r="AH117" s="19" t="e">
        <f t="shared" si="33"/>
        <v>#REF!</v>
      </c>
      <c r="AJ117" s="58"/>
    </row>
    <row r="118" spans="1:36" x14ac:dyDescent="0.25">
      <c r="A118" s="42" t="s">
        <v>12</v>
      </c>
      <c r="B118" s="40" t="s">
        <v>177</v>
      </c>
      <c r="C118" s="37">
        <v>2146</v>
      </c>
      <c r="D118" s="54" t="s">
        <v>178</v>
      </c>
      <c r="E118" s="13">
        <v>588</v>
      </c>
      <c r="F118" s="14">
        <v>2205000</v>
      </c>
      <c r="G118" s="14">
        <v>105769.44</v>
      </c>
      <c r="H118" s="14">
        <f t="shared" si="24"/>
        <v>2310769.44</v>
      </c>
      <c r="I118" s="14">
        <f t="shared" si="25"/>
        <v>3929.88</v>
      </c>
      <c r="J118" s="14">
        <v>0</v>
      </c>
      <c r="K118" s="14">
        <v>154311.23261258969</v>
      </c>
      <c r="L118" s="14">
        <v>9512.6972565565393</v>
      </c>
      <c r="M118" s="14"/>
      <c r="N118" s="15"/>
      <c r="O118" s="13">
        <v>605</v>
      </c>
      <c r="P118" s="14">
        <v>2528900</v>
      </c>
      <c r="Q118" s="14">
        <f t="shared" si="26"/>
        <v>4180</v>
      </c>
      <c r="R118" s="14">
        <v>0</v>
      </c>
      <c r="S118" s="14">
        <v>249212.33093579957</v>
      </c>
      <c r="T118" s="14">
        <v>11540.135728375873</v>
      </c>
      <c r="U118" s="24">
        <f t="shared" si="27"/>
        <v>2027.4384718193342</v>
      </c>
      <c r="V118" s="24">
        <f t="shared" si="28"/>
        <v>218130.56000000006</v>
      </c>
      <c r="W118" s="46">
        <f t="shared" si="29"/>
        <v>9.4397370946709414E-2</v>
      </c>
      <c r="X118" s="34">
        <f t="shared" si="30"/>
        <v>17</v>
      </c>
      <c r="Y118" s="34">
        <f t="shared" si="31"/>
        <v>250.11999999999989</v>
      </c>
      <c r="Z118" s="46">
        <f t="shared" si="32"/>
        <v>6.3645709283743912E-2</v>
      </c>
      <c r="AA118" s="45">
        <v>6.3645709283743912E-2</v>
      </c>
      <c r="AC118" s="19">
        <f t="shared" si="34"/>
        <v>323900</v>
      </c>
      <c r="AD118" s="19">
        <f t="shared" si="35"/>
        <v>0</v>
      </c>
      <c r="AE118" s="19" t="e">
        <f>#REF!-#REF!</f>
        <v>#REF!</v>
      </c>
      <c r="AF118" s="19">
        <f t="shared" si="36"/>
        <v>2027.4384718193342</v>
      </c>
      <c r="AG118" s="19">
        <f t="shared" si="37"/>
        <v>94901.098323209881</v>
      </c>
      <c r="AH118" s="19" t="e">
        <f t="shared" si="33"/>
        <v>#REF!</v>
      </c>
      <c r="AJ118" s="58"/>
    </row>
    <row r="119" spans="1:36" x14ac:dyDescent="0.25">
      <c r="A119" s="42" t="s">
        <v>12</v>
      </c>
      <c r="B119" s="40"/>
      <c r="C119" s="37">
        <v>2023</v>
      </c>
      <c r="D119" s="59" t="s">
        <v>179</v>
      </c>
      <c r="E119" s="13">
        <v>347</v>
      </c>
      <c r="F119" s="14">
        <v>1722817.3224199088</v>
      </c>
      <c r="G119" s="14">
        <v>62418.36</v>
      </c>
      <c r="H119" s="14">
        <f t="shared" si="24"/>
        <v>1785235.6824199089</v>
      </c>
      <c r="I119" s="14">
        <f t="shared" si="25"/>
        <v>5144.7714190775478</v>
      </c>
      <c r="J119" s="14">
        <v>0</v>
      </c>
      <c r="K119" s="14">
        <v>0</v>
      </c>
      <c r="L119" s="14">
        <v>138942.22719996728</v>
      </c>
      <c r="M119" s="14"/>
      <c r="N119" s="15"/>
      <c r="O119" s="13">
        <v>321</v>
      </c>
      <c r="P119" s="14">
        <v>1691149.1647889528</v>
      </c>
      <c r="Q119" s="14">
        <f t="shared" si="26"/>
        <v>5268.3774604017217</v>
      </c>
      <c r="R119" s="14">
        <v>1557.7543655564077</v>
      </c>
      <c r="S119" s="14">
        <v>0</v>
      </c>
      <c r="T119" s="14">
        <v>134267.93476425036</v>
      </c>
      <c r="U119" s="24">
        <f t="shared" si="27"/>
        <v>-4674.292435716925</v>
      </c>
      <c r="V119" s="24">
        <f t="shared" si="28"/>
        <v>-94086.517630956136</v>
      </c>
      <c r="W119" s="46">
        <f t="shared" si="29"/>
        <v>-5.2702575103932836E-2</v>
      </c>
      <c r="X119" s="34">
        <f t="shared" si="30"/>
        <v>-26</v>
      </c>
      <c r="Y119" s="34">
        <f t="shared" si="31"/>
        <v>123.60604132417393</v>
      </c>
      <c r="Z119" s="46">
        <f t="shared" si="32"/>
        <v>2.4025565230327839E-2</v>
      </c>
      <c r="AA119" s="45">
        <v>1.868007513898351E-2</v>
      </c>
      <c r="AC119" s="19">
        <f t="shared" si="34"/>
        <v>-31668.157630956033</v>
      </c>
      <c r="AD119" s="19">
        <f t="shared" si="35"/>
        <v>1557.7543655564077</v>
      </c>
      <c r="AE119" s="19" t="e">
        <f>#REF!-#REF!</f>
        <v>#REF!</v>
      </c>
      <c r="AF119" s="19">
        <f t="shared" si="36"/>
        <v>-4674.292435716925</v>
      </c>
      <c r="AG119" s="19">
        <f t="shared" si="37"/>
        <v>0</v>
      </c>
      <c r="AH119" s="19" t="e">
        <f t="shared" si="33"/>
        <v>#REF!</v>
      </c>
      <c r="AJ119" s="58"/>
    </row>
    <row r="120" spans="1:36" x14ac:dyDescent="0.25">
      <c r="A120" s="42" t="s">
        <v>12</v>
      </c>
      <c r="B120" s="40"/>
      <c r="C120" s="37">
        <v>3369</v>
      </c>
      <c r="D120" s="54" t="s">
        <v>180</v>
      </c>
      <c r="E120" s="13">
        <v>212</v>
      </c>
      <c r="F120" s="14">
        <v>936683.77966115205</v>
      </c>
      <c r="G120" s="14">
        <v>38134.559999999998</v>
      </c>
      <c r="H120" s="14">
        <f t="shared" si="24"/>
        <v>974818.3396611521</v>
      </c>
      <c r="I120" s="14">
        <f t="shared" si="25"/>
        <v>4598.1997153827933</v>
      </c>
      <c r="J120" s="14">
        <v>0</v>
      </c>
      <c r="K120" s="14">
        <v>0</v>
      </c>
      <c r="L120" s="14">
        <v>39056.247999990825</v>
      </c>
      <c r="M120" s="14"/>
      <c r="N120" s="15"/>
      <c r="O120" s="13">
        <v>213</v>
      </c>
      <c r="P120" s="14">
        <v>1012174.5733221534</v>
      </c>
      <c r="Q120" s="14">
        <f t="shared" si="26"/>
        <v>4751.9933019819409</v>
      </c>
      <c r="R120" s="14">
        <v>0</v>
      </c>
      <c r="S120" s="14">
        <v>0</v>
      </c>
      <c r="T120" s="14">
        <v>45852.5710867874</v>
      </c>
      <c r="U120" s="24">
        <f t="shared" si="27"/>
        <v>6796.3230867965758</v>
      </c>
      <c r="V120" s="24">
        <f t="shared" si="28"/>
        <v>37356.233661001315</v>
      </c>
      <c r="W120" s="46">
        <f t="shared" si="29"/>
        <v>3.8321225751647647E-2</v>
      </c>
      <c r="X120" s="34">
        <f t="shared" si="30"/>
        <v>1</v>
      </c>
      <c r="Y120" s="34">
        <f t="shared" si="31"/>
        <v>153.7935865991476</v>
      </c>
      <c r="Z120" s="46">
        <f t="shared" si="32"/>
        <v>3.344647821290736E-2</v>
      </c>
      <c r="AA120" s="45">
        <v>3.4013907147064204E-2</v>
      </c>
      <c r="AC120" s="19">
        <f t="shared" si="34"/>
        <v>75490.793661001371</v>
      </c>
      <c r="AD120" s="19">
        <f t="shared" si="35"/>
        <v>0</v>
      </c>
      <c r="AE120" s="19" t="e">
        <f>#REF!-#REF!</f>
        <v>#REF!</v>
      </c>
      <c r="AF120" s="19">
        <f t="shared" si="36"/>
        <v>6796.3230867965758</v>
      </c>
      <c r="AG120" s="19">
        <f t="shared" si="37"/>
        <v>0</v>
      </c>
      <c r="AH120" s="19" t="e">
        <f t="shared" si="33"/>
        <v>#REF!</v>
      </c>
      <c r="AJ120" s="58"/>
    </row>
    <row r="121" spans="1:36" x14ac:dyDescent="0.25">
      <c r="A121" s="42" t="s">
        <v>12</v>
      </c>
      <c r="B121" s="40" t="s">
        <v>181</v>
      </c>
      <c r="C121" s="37">
        <v>3333</v>
      </c>
      <c r="D121" s="59" t="s">
        <v>182</v>
      </c>
      <c r="E121" s="13">
        <v>213</v>
      </c>
      <c r="F121" s="14">
        <v>918452.51483520272</v>
      </c>
      <c r="G121" s="14">
        <v>38314.44</v>
      </c>
      <c r="H121" s="14">
        <f t="shared" si="24"/>
        <v>956766.95483520278</v>
      </c>
      <c r="I121" s="14">
        <f t="shared" si="25"/>
        <v>4491.8636377239563</v>
      </c>
      <c r="J121" s="14">
        <v>23551.602852022392</v>
      </c>
      <c r="K121" s="14">
        <v>0</v>
      </c>
      <c r="L121" s="14">
        <v>42736.836799989927</v>
      </c>
      <c r="M121" s="14"/>
      <c r="N121" s="15"/>
      <c r="O121" s="13">
        <v>211</v>
      </c>
      <c r="P121" s="14">
        <v>965510.92101911898</v>
      </c>
      <c r="Q121" s="14">
        <f t="shared" si="26"/>
        <v>4575.8811422707058</v>
      </c>
      <c r="R121" s="14">
        <v>11256.556228132569</v>
      </c>
      <c r="S121" s="14">
        <v>0</v>
      </c>
      <c r="T121" s="14">
        <v>46016.258137084136</v>
      </c>
      <c r="U121" s="24">
        <f t="shared" si="27"/>
        <v>3279.4213370942089</v>
      </c>
      <c r="V121" s="24">
        <f t="shared" si="28"/>
        <v>8743.9661839162</v>
      </c>
      <c r="W121" s="46">
        <f t="shared" si="29"/>
        <v>9.1390762815615201E-3</v>
      </c>
      <c r="X121" s="34">
        <f t="shared" si="30"/>
        <v>-2</v>
      </c>
      <c r="Y121" s="34">
        <f t="shared" si="31"/>
        <v>84.017504546749478</v>
      </c>
      <c r="Z121" s="46">
        <f t="shared" si="32"/>
        <v>1.8704375582808463E-2</v>
      </c>
      <c r="AA121" s="45">
        <v>1.753714637813153E-2</v>
      </c>
      <c r="AC121" s="19">
        <f t="shared" si="34"/>
        <v>47058.40618391626</v>
      </c>
      <c r="AD121" s="19">
        <f t="shared" si="35"/>
        <v>-12295.046623889823</v>
      </c>
      <c r="AE121" s="19" t="e">
        <f>#REF!-#REF!</f>
        <v>#REF!</v>
      </c>
      <c r="AF121" s="19">
        <f t="shared" si="36"/>
        <v>3279.4213370942089</v>
      </c>
      <c r="AG121" s="19">
        <f t="shared" si="37"/>
        <v>0</v>
      </c>
      <c r="AH121" s="19" t="e">
        <f t="shared" si="33"/>
        <v>#REF!</v>
      </c>
      <c r="AJ121" s="58"/>
    </row>
    <row r="122" spans="1:36" x14ac:dyDescent="0.25">
      <c r="A122" s="42" t="s">
        <v>12</v>
      </c>
      <c r="B122" s="40" t="s">
        <v>183</v>
      </c>
      <c r="C122" s="37">
        <v>3373</v>
      </c>
      <c r="D122" s="59" t="s">
        <v>184</v>
      </c>
      <c r="E122" s="13">
        <v>127</v>
      </c>
      <c r="F122" s="14">
        <v>620273.46631750709</v>
      </c>
      <c r="G122" s="14">
        <v>22844.76</v>
      </c>
      <c r="H122" s="14">
        <f t="shared" si="24"/>
        <v>643118.2263175071</v>
      </c>
      <c r="I122" s="14">
        <f t="shared" si="25"/>
        <v>5063.9230418701345</v>
      </c>
      <c r="J122" s="14">
        <v>45402.301559866173</v>
      </c>
      <c r="K122" s="14">
        <v>0</v>
      </c>
      <c r="L122" s="14">
        <v>35730.715999991582</v>
      </c>
      <c r="M122" s="14"/>
      <c r="N122" s="15"/>
      <c r="O122" s="13">
        <v>122</v>
      </c>
      <c r="P122" s="14">
        <v>632529.51443961076</v>
      </c>
      <c r="Q122" s="14">
        <f t="shared" si="26"/>
        <v>5184.6681511443503</v>
      </c>
      <c r="R122" s="14">
        <v>40552.461353886931</v>
      </c>
      <c r="S122" s="14">
        <v>0</v>
      </c>
      <c r="T122" s="14">
        <v>32066.153385823243</v>
      </c>
      <c r="U122" s="24">
        <f t="shared" si="27"/>
        <v>-3664.5626141683388</v>
      </c>
      <c r="V122" s="24">
        <f t="shared" si="28"/>
        <v>-10588.711877896334</v>
      </c>
      <c r="W122" s="46">
        <f t="shared" si="29"/>
        <v>-1.64646428053008E-2</v>
      </c>
      <c r="X122" s="34">
        <f t="shared" si="30"/>
        <v>-5</v>
      </c>
      <c r="Y122" s="34">
        <f t="shared" si="31"/>
        <v>120.74510927421579</v>
      </c>
      <c r="Z122" s="46">
        <f t="shared" si="32"/>
        <v>2.3844183309235989E-2</v>
      </c>
      <c r="AA122" s="45">
        <v>1.6336012783383813E-2</v>
      </c>
      <c r="AC122" s="19">
        <f t="shared" si="34"/>
        <v>12256.048122103675</v>
      </c>
      <c r="AD122" s="19">
        <f t="shared" si="35"/>
        <v>-4849.8402059792425</v>
      </c>
      <c r="AE122" s="19" t="e">
        <f>#REF!-#REF!</f>
        <v>#REF!</v>
      </c>
      <c r="AF122" s="19">
        <f t="shared" si="36"/>
        <v>-3664.5626141683388</v>
      </c>
      <c r="AG122" s="19">
        <f t="shared" si="37"/>
        <v>0</v>
      </c>
      <c r="AH122" s="19" t="e">
        <f t="shared" si="33"/>
        <v>#REF!</v>
      </c>
      <c r="AJ122" s="58"/>
    </row>
    <row r="123" spans="1:36" x14ac:dyDescent="0.25">
      <c r="A123" s="42" t="s">
        <v>12</v>
      </c>
      <c r="B123" s="40" t="s">
        <v>185</v>
      </c>
      <c r="C123" s="37">
        <v>3334</v>
      </c>
      <c r="D123" s="59" t="s">
        <v>186</v>
      </c>
      <c r="E123" s="13">
        <v>213</v>
      </c>
      <c r="F123" s="14">
        <v>1023976.1527750829</v>
      </c>
      <c r="G123" s="14">
        <v>38314.44</v>
      </c>
      <c r="H123" s="14">
        <f t="shared" si="24"/>
        <v>1062290.5927750829</v>
      </c>
      <c r="I123" s="14">
        <f t="shared" si="25"/>
        <v>4987.2797782867747</v>
      </c>
      <c r="J123" s="14">
        <v>31008.369951924775</v>
      </c>
      <c r="K123" s="14">
        <v>0</v>
      </c>
      <c r="L123" s="14">
        <v>65905.543199984502</v>
      </c>
      <c r="M123" s="14"/>
      <c r="N123" s="15"/>
      <c r="O123" s="13">
        <v>212</v>
      </c>
      <c r="P123" s="14">
        <v>1076657.2052308163</v>
      </c>
      <c r="Q123" s="14">
        <f t="shared" si="26"/>
        <v>5078.571722786869</v>
      </c>
      <c r="R123" s="14">
        <v>14273.381545785349</v>
      </c>
      <c r="S123" s="14">
        <v>0</v>
      </c>
      <c r="T123" s="14">
        <v>77730.838700460925</v>
      </c>
      <c r="U123" s="24">
        <f t="shared" si="27"/>
        <v>11825.295500476423</v>
      </c>
      <c r="V123" s="24">
        <f t="shared" si="28"/>
        <v>14366.612455733353</v>
      </c>
      <c r="W123" s="46">
        <f t="shared" si="29"/>
        <v>1.3524183075181551E-2</v>
      </c>
      <c r="X123" s="34">
        <f t="shared" si="30"/>
        <v>-1</v>
      </c>
      <c r="Y123" s="34">
        <f t="shared" si="31"/>
        <v>91.29194450009436</v>
      </c>
      <c r="Z123" s="46">
        <f t="shared" si="32"/>
        <v>1.8304957523649357E-2</v>
      </c>
      <c r="AA123" s="45">
        <v>1.7781796265516459E-2</v>
      </c>
      <c r="AC123" s="19">
        <f t="shared" si="34"/>
        <v>52681.052455733414</v>
      </c>
      <c r="AD123" s="19">
        <f t="shared" si="35"/>
        <v>-16734.988406139426</v>
      </c>
      <c r="AE123" s="19" t="e">
        <f>#REF!-#REF!</f>
        <v>#REF!</v>
      </c>
      <c r="AF123" s="19">
        <f t="shared" si="36"/>
        <v>11825.295500476423</v>
      </c>
      <c r="AG123" s="19">
        <f t="shared" si="37"/>
        <v>0</v>
      </c>
      <c r="AH123" s="19" t="e">
        <f t="shared" si="33"/>
        <v>#REF!</v>
      </c>
      <c r="AJ123" s="58"/>
    </row>
    <row r="124" spans="1:36" x14ac:dyDescent="0.25">
      <c r="A124" s="42" t="s">
        <v>12</v>
      </c>
      <c r="B124" s="40" t="s">
        <v>187</v>
      </c>
      <c r="C124" s="37">
        <v>3335</v>
      </c>
      <c r="D124" s="59" t="s">
        <v>188</v>
      </c>
      <c r="E124" s="13">
        <v>334</v>
      </c>
      <c r="F124" s="14">
        <v>1509640.3569548544</v>
      </c>
      <c r="G124" s="14">
        <v>60079.92</v>
      </c>
      <c r="H124" s="14">
        <f t="shared" si="24"/>
        <v>1569720.2769548544</v>
      </c>
      <c r="I124" s="14">
        <f t="shared" si="25"/>
        <v>4699.7613082480666</v>
      </c>
      <c r="J124" s="14">
        <v>23212.956763355527</v>
      </c>
      <c r="K124" s="14">
        <v>0</v>
      </c>
      <c r="L124" s="14">
        <v>124844.97199997048</v>
      </c>
      <c r="M124" s="14"/>
      <c r="N124" s="15"/>
      <c r="O124" s="13">
        <v>327</v>
      </c>
      <c r="P124" s="14">
        <v>1567720.6522323417</v>
      </c>
      <c r="Q124" s="14">
        <f t="shared" si="26"/>
        <v>4794.2527591203107</v>
      </c>
      <c r="R124" s="14">
        <v>556.91682309191674</v>
      </c>
      <c r="S124" s="14">
        <v>0</v>
      </c>
      <c r="T124" s="14">
        <v>133567.57996884757</v>
      </c>
      <c r="U124" s="24">
        <f t="shared" si="27"/>
        <v>8722.6079688770842</v>
      </c>
      <c r="V124" s="24">
        <f t="shared" si="28"/>
        <v>-1999.6247225126717</v>
      </c>
      <c r="W124" s="46">
        <f t="shared" si="29"/>
        <v>-1.2738732829468136E-3</v>
      </c>
      <c r="X124" s="34">
        <f t="shared" si="30"/>
        <v>-7</v>
      </c>
      <c r="Y124" s="34">
        <f t="shared" si="31"/>
        <v>94.491450872244059</v>
      </c>
      <c r="Z124" s="46">
        <f t="shared" si="32"/>
        <v>2.0105585087142996E-2</v>
      </c>
      <c r="AA124" s="45">
        <v>1.8498855500184375E-2</v>
      </c>
      <c r="AC124" s="19">
        <f t="shared" si="34"/>
        <v>58080.295277487254</v>
      </c>
      <c r="AD124" s="19">
        <f t="shared" si="35"/>
        <v>-22656.03994026361</v>
      </c>
      <c r="AE124" s="19" t="e">
        <f>#REF!-#REF!</f>
        <v>#REF!</v>
      </c>
      <c r="AF124" s="19">
        <f t="shared" si="36"/>
        <v>8722.6079688770842</v>
      </c>
      <c r="AG124" s="19">
        <f t="shared" si="37"/>
        <v>0</v>
      </c>
      <c r="AH124" s="19" t="e">
        <f t="shared" si="33"/>
        <v>#REF!</v>
      </c>
      <c r="AJ124" s="58"/>
    </row>
    <row r="125" spans="1:36" x14ac:dyDescent="0.25">
      <c r="A125" s="42" t="s">
        <v>12</v>
      </c>
      <c r="B125" s="40" t="s">
        <v>189</v>
      </c>
      <c r="C125" s="37">
        <v>3354</v>
      </c>
      <c r="D125" s="54" t="s">
        <v>190</v>
      </c>
      <c r="E125" s="13">
        <v>210</v>
      </c>
      <c r="F125" s="14">
        <v>914488.42409313924</v>
      </c>
      <c r="G125" s="14">
        <v>37774.800000000003</v>
      </c>
      <c r="H125" s="14">
        <f t="shared" si="24"/>
        <v>952263.22409313929</v>
      </c>
      <c r="I125" s="14">
        <f t="shared" si="25"/>
        <v>4534.5867813959012</v>
      </c>
      <c r="J125" s="14">
        <v>9017.9725023069186</v>
      </c>
      <c r="K125" s="14">
        <v>0</v>
      </c>
      <c r="L125" s="14">
        <v>54258.679999987282</v>
      </c>
      <c r="M125" s="14"/>
      <c r="N125" s="15"/>
      <c r="O125" s="13">
        <v>210</v>
      </c>
      <c r="P125" s="14">
        <v>969378.92108558933</v>
      </c>
      <c r="Q125" s="14">
        <f t="shared" si="26"/>
        <v>4616.0901004075686</v>
      </c>
      <c r="R125" s="14">
        <v>0</v>
      </c>
      <c r="S125" s="14">
        <v>0</v>
      </c>
      <c r="T125" s="14">
        <v>55118.817599993927</v>
      </c>
      <c r="U125" s="24">
        <f t="shared" si="27"/>
        <v>860.13760000664479</v>
      </c>
      <c r="V125" s="24">
        <f t="shared" si="28"/>
        <v>17115.696992450044</v>
      </c>
      <c r="W125" s="46">
        <f t="shared" si="29"/>
        <v>1.7973703656097406E-2</v>
      </c>
      <c r="X125" s="34">
        <f t="shared" si="30"/>
        <v>0</v>
      </c>
      <c r="Y125" s="34">
        <f t="shared" si="31"/>
        <v>81.503319011667372</v>
      </c>
      <c r="Z125" s="46">
        <f t="shared" si="32"/>
        <v>1.7973703656097628E-2</v>
      </c>
      <c r="AA125" s="45">
        <v>1.7973703656096074E-2</v>
      </c>
      <c r="AC125" s="19">
        <f t="shared" si="34"/>
        <v>54890.496992450091</v>
      </c>
      <c r="AD125" s="19">
        <f t="shared" si="35"/>
        <v>-9017.9725023069186</v>
      </c>
      <c r="AE125" s="19" t="e">
        <f>#REF!-#REF!</f>
        <v>#REF!</v>
      </c>
      <c r="AF125" s="19">
        <f t="shared" si="36"/>
        <v>860.13760000664479</v>
      </c>
      <c r="AG125" s="19">
        <f t="shared" si="37"/>
        <v>0</v>
      </c>
      <c r="AH125" s="19" t="e">
        <f t="shared" si="33"/>
        <v>#REF!</v>
      </c>
      <c r="AJ125" s="58"/>
    </row>
    <row r="126" spans="1:36" x14ac:dyDescent="0.25">
      <c r="A126" s="42" t="s">
        <v>12</v>
      </c>
      <c r="B126" s="40" t="s">
        <v>191</v>
      </c>
      <c r="C126" s="37">
        <v>3351</v>
      </c>
      <c r="D126" s="59" t="s">
        <v>192</v>
      </c>
      <c r="E126" s="13">
        <v>211</v>
      </c>
      <c r="F126" s="14">
        <v>881269.91162784863</v>
      </c>
      <c r="G126" s="14">
        <v>37954.68</v>
      </c>
      <c r="H126" s="14">
        <f t="shared" si="24"/>
        <v>919224.59162784868</v>
      </c>
      <c r="I126" s="14">
        <f t="shared" si="25"/>
        <v>4356.5146522646855</v>
      </c>
      <c r="J126" s="14">
        <v>41440.672335618525</v>
      </c>
      <c r="K126" s="14">
        <v>0</v>
      </c>
      <c r="L126" s="14">
        <v>28889.621599993196</v>
      </c>
      <c r="M126" s="14"/>
      <c r="N126" s="15"/>
      <c r="O126" s="13">
        <v>210</v>
      </c>
      <c r="P126" s="14">
        <v>931378.61238428985</v>
      </c>
      <c r="Q126" s="14">
        <f t="shared" si="26"/>
        <v>4435.1362494489995</v>
      </c>
      <c r="R126" s="14">
        <v>25182.738704221323</v>
      </c>
      <c r="S126" s="14">
        <v>0</v>
      </c>
      <c r="T126" s="14">
        <v>36726.017402839556</v>
      </c>
      <c r="U126" s="24">
        <f t="shared" si="27"/>
        <v>7836.3958028463603</v>
      </c>
      <c r="V126" s="24">
        <f t="shared" si="28"/>
        <v>12154.020756441168</v>
      </c>
      <c r="W126" s="46">
        <f t="shared" si="29"/>
        <v>1.3222036123857084E-2</v>
      </c>
      <c r="X126" s="34">
        <f t="shared" si="30"/>
        <v>-1</v>
      </c>
      <c r="Y126" s="34">
        <f t="shared" si="31"/>
        <v>78.621597184313941</v>
      </c>
      <c r="Z126" s="46">
        <f t="shared" si="32"/>
        <v>1.8046902962542077E-2</v>
      </c>
      <c r="AA126" s="45">
        <v>1.743656013833661E-2</v>
      </c>
      <c r="AC126" s="19">
        <f t="shared" si="34"/>
        <v>50108.70075644122</v>
      </c>
      <c r="AD126" s="19">
        <f t="shared" si="35"/>
        <v>-16257.933631397202</v>
      </c>
      <c r="AE126" s="19" t="e">
        <f>#REF!-#REF!</f>
        <v>#REF!</v>
      </c>
      <c r="AF126" s="19">
        <f t="shared" si="36"/>
        <v>7836.3958028463603</v>
      </c>
      <c r="AG126" s="19">
        <f t="shared" si="37"/>
        <v>0</v>
      </c>
      <c r="AH126" s="19" t="e">
        <f t="shared" si="33"/>
        <v>#REF!</v>
      </c>
      <c r="AJ126" s="58"/>
    </row>
    <row r="127" spans="1:36" x14ac:dyDescent="0.25">
      <c r="A127" s="42" t="s">
        <v>12</v>
      </c>
      <c r="B127" s="40"/>
      <c r="C127" s="37">
        <v>2032</v>
      </c>
      <c r="D127" s="59" t="s">
        <v>352</v>
      </c>
      <c r="E127" s="13">
        <v>284</v>
      </c>
      <c r="F127" s="14">
        <v>1373840.4509155881</v>
      </c>
      <c r="G127" s="14">
        <v>51085.919999999998</v>
      </c>
      <c r="H127" s="14">
        <f t="shared" si="24"/>
        <v>1424926.370915588</v>
      </c>
      <c r="I127" s="14">
        <f t="shared" si="25"/>
        <v>5017.3463764633379</v>
      </c>
      <c r="J127" s="14">
        <v>62923.027546799742</v>
      </c>
      <c r="K127" s="14">
        <v>0</v>
      </c>
      <c r="L127" s="14">
        <v>110157.62239997399</v>
      </c>
      <c r="M127" s="14"/>
      <c r="N127" s="15"/>
      <c r="O127" s="13">
        <v>282</v>
      </c>
      <c r="P127" s="14">
        <v>1441679.4391670413</v>
      </c>
      <c r="Q127" s="14">
        <f t="shared" si="26"/>
        <v>5112.3384367625576</v>
      </c>
      <c r="R127" s="14">
        <v>55657.304676628206</v>
      </c>
      <c r="S127" s="14">
        <v>0</v>
      </c>
      <c r="T127" s="14">
        <v>108815.78802252322</v>
      </c>
      <c r="U127" s="24">
        <f t="shared" si="27"/>
        <v>-1341.8343774507666</v>
      </c>
      <c r="V127" s="24">
        <f t="shared" si="28"/>
        <v>16753.06825145334</v>
      </c>
      <c r="W127" s="46">
        <f t="shared" si="29"/>
        <v>1.1757146610100744E-2</v>
      </c>
      <c r="X127" s="34">
        <f t="shared" si="30"/>
        <v>-2</v>
      </c>
      <c r="Y127" s="34">
        <f t="shared" si="31"/>
        <v>94.992060299219702</v>
      </c>
      <c r="Z127" s="46">
        <f t="shared" si="32"/>
        <v>1.8932729210172417E-2</v>
      </c>
      <c r="AA127" s="45">
        <v>1.8346316688289122E-2</v>
      </c>
      <c r="AC127" s="19">
        <f t="shared" si="34"/>
        <v>67838.988251453266</v>
      </c>
      <c r="AD127" s="19">
        <f t="shared" si="35"/>
        <v>-7265.7228701715358</v>
      </c>
      <c r="AE127" s="19" t="e">
        <f>#REF!-#REF!</f>
        <v>#REF!</v>
      </c>
      <c r="AF127" s="19">
        <f t="shared" si="36"/>
        <v>-1341.8343774507666</v>
      </c>
      <c r="AG127" s="19">
        <f t="shared" si="37"/>
        <v>0</v>
      </c>
      <c r="AH127" s="19" t="e">
        <f t="shared" si="33"/>
        <v>#REF!</v>
      </c>
      <c r="AJ127" s="58"/>
    </row>
    <row r="128" spans="1:36" x14ac:dyDescent="0.25">
      <c r="A128" s="42" t="s">
        <v>12</v>
      </c>
      <c r="B128" s="40"/>
      <c r="C128" s="37">
        <v>3352</v>
      </c>
      <c r="D128" s="54" t="s">
        <v>193</v>
      </c>
      <c r="E128" s="13">
        <v>207</v>
      </c>
      <c r="F128" s="14">
        <v>869103.18929685932</v>
      </c>
      <c r="G128" s="14">
        <v>37235.160000000003</v>
      </c>
      <c r="H128" s="14">
        <f t="shared" si="24"/>
        <v>906338.34929685935</v>
      </c>
      <c r="I128" s="14">
        <f t="shared" si="25"/>
        <v>4378.4461318688855</v>
      </c>
      <c r="J128" s="14">
        <v>4655.2589692895999</v>
      </c>
      <c r="K128" s="14">
        <v>0</v>
      </c>
      <c r="L128" s="14">
        <v>44027.043199989632</v>
      </c>
      <c r="M128" s="14"/>
      <c r="N128" s="15"/>
      <c r="O128" s="13">
        <v>207</v>
      </c>
      <c r="P128" s="14">
        <v>933897.40628775384</v>
      </c>
      <c r="Q128" s="14">
        <f t="shared" si="26"/>
        <v>4511.5816728876998</v>
      </c>
      <c r="R128" s="14">
        <v>0</v>
      </c>
      <c r="S128" s="14">
        <v>0</v>
      </c>
      <c r="T128" s="14">
        <v>51868.297599994286</v>
      </c>
      <c r="U128" s="24">
        <f t="shared" si="27"/>
        <v>7841.2544000046546</v>
      </c>
      <c r="V128" s="24">
        <f t="shared" si="28"/>
        <v>27559.056990894489</v>
      </c>
      <c r="W128" s="46">
        <f t="shared" si="29"/>
        <v>3.0407029573751299E-2</v>
      </c>
      <c r="X128" s="34">
        <f t="shared" si="30"/>
        <v>0</v>
      </c>
      <c r="Y128" s="34">
        <f t="shared" si="31"/>
        <v>133.13554101881437</v>
      </c>
      <c r="Z128" s="46">
        <f t="shared" si="32"/>
        <v>3.0407029573751299E-2</v>
      </c>
      <c r="AA128" s="45">
        <v>3.040702957375685E-2</v>
      </c>
      <c r="AC128" s="19">
        <f t="shared" si="34"/>
        <v>64794.216990894522</v>
      </c>
      <c r="AD128" s="19">
        <f t="shared" si="35"/>
        <v>-4655.2589692895999</v>
      </c>
      <c r="AE128" s="19" t="e">
        <f>#REF!-#REF!</f>
        <v>#REF!</v>
      </c>
      <c r="AF128" s="19">
        <f t="shared" si="36"/>
        <v>7841.2544000046546</v>
      </c>
      <c r="AG128" s="19">
        <f t="shared" si="37"/>
        <v>0</v>
      </c>
      <c r="AH128" s="19" t="e">
        <f t="shared" si="33"/>
        <v>#REF!</v>
      </c>
      <c r="AJ128" s="58"/>
    </row>
    <row r="129" spans="1:36" x14ac:dyDescent="0.25">
      <c r="A129" s="42" t="s">
        <v>12</v>
      </c>
      <c r="B129" s="40"/>
      <c r="C129" s="37">
        <v>5208</v>
      </c>
      <c r="D129" s="59" t="s">
        <v>194</v>
      </c>
      <c r="E129" s="13">
        <v>419</v>
      </c>
      <c r="F129" s="14">
        <v>1774423.288074044</v>
      </c>
      <c r="G129" s="14">
        <v>75369.72</v>
      </c>
      <c r="H129" s="14">
        <f t="shared" si="24"/>
        <v>1849793.008074044</v>
      </c>
      <c r="I129" s="14">
        <f t="shared" si="25"/>
        <v>4414.7804488640668</v>
      </c>
      <c r="J129" s="14">
        <v>61203.454706225544</v>
      </c>
      <c r="K129" s="14">
        <v>0</v>
      </c>
      <c r="L129" s="14">
        <v>128920.62399996963</v>
      </c>
      <c r="M129" s="14"/>
      <c r="N129" s="15"/>
      <c r="O129" s="13">
        <v>419</v>
      </c>
      <c r="P129" s="14">
        <v>1884432.4912755247</v>
      </c>
      <c r="Q129" s="14">
        <f t="shared" si="26"/>
        <v>4497.4522464809661</v>
      </c>
      <c r="R129" s="14">
        <v>38411.14982582652</v>
      </c>
      <c r="S129" s="14">
        <v>0</v>
      </c>
      <c r="T129" s="14">
        <v>139517.31919998466</v>
      </c>
      <c r="U129" s="24">
        <f t="shared" si="27"/>
        <v>10596.695200015034</v>
      </c>
      <c r="V129" s="24">
        <f t="shared" si="28"/>
        <v>34639.483201480703</v>
      </c>
      <c r="W129" s="46">
        <f t="shared" si="29"/>
        <v>1.8726140195300278E-2</v>
      </c>
      <c r="X129" s="34">
        <f t="shared" si="30"/>
        <v>0</v>
      </c>
      <c r="Y129" s="34">
        <f t="shared" si="31"/>
        <v>82.671797616899312</v>
      </c>
      <c r="Z129" s="46">
        <f t="shared" si="32"/>
        <v>1.8726140195300278E-2</v>
      </c>
      <c r="AA129" s="45">
        <v>1.8726140195300278E-2</v>
      </c>
      <c r="AC129" s="19">
        <f t="shared" si="34"/>
        <v>110009.20320148068</v>
      </c>
      <c r="AD129" s="19">
        <f t="shared" si="35"/>
        <v>-22792.304880399024</v>
      </c>
      <c r="AE129" s="19" t="e">
        <f>#REF!-#REF!</f>
        <v>#REF!</v>
      </c>
      <c r="AF129" s="19">
        <f t="shared" si="36"/>
        <v>10596.695200015034</v>
      </c>
      <c r="AG129" s="19">
        <f t="shared" si="37"/>
        <v>0</v>
      </c>
      <c r="AH129" s="19" t="e">
        <f t="shared" si="33"/>
        <v>#REF!</v>
      </c>
      <c r="AJ129" s="58"/>
    </row>
    <row r="130" spans="1:36" x14ac:dyDescent="0.25">
      <c r="A130" s="42" t="s">
        <v>12</v>
      </c>
      <c r="B130" s="40" t="s">
        <v>195</v>
      </c>
      <c r="C130" s="37">
        <v>3367</v>
      </c>
      <c r="D130" s="59" t="s">
        <v>196</v>
      </c>
      <c r="E130" s="13">
        <v>208</v>
      </c>
      <c r="F130" s="14">
        <v>822854.2618376693</v>
      </c>
      <c r="G130" s="14">
        <v>37415.040000000001</v>
      </c>
      <c r="H130" s="14">
        <f t="shared" si="24"/>
        <v>860269.30183766934</v>
      </c>
      <c r="I130" s="14">
        <f t="shared" si="25"/>
        <v>4135.910104988795</v>
      </c>
      <c r="J130" s="14">
        <v>35780.541351344786</v>
      </c>
      <c r="K130" s="14">
        <v>0</v>
      </c>
      <c r="L130" s="14">
        <v>11406.824799997317</v>
      </c>
      <c r="M130" s="14"/>
      <c r="N130" s="15"/>
      <c r="O130" s="13">
        <v>204</v>
      </c>
      <c r="P130" s="14">
        <v>860554.85970452998</v>
      </c>
      <c r="Q130" s="14">
        <f t="shared" si="26"/>
        <v>4218.4061750222054</v>
      </c>
      <c r="R130" s="14">
        <v>7834.859704529983</v>
      </c>
      <c r="S130" s="14">
        <v>18852.75848769151</v>
      </c>
      <c r="T130" s="14">
        <v>11422.885061537203</v>
      </c>
      <c r="U130" s="24">
        <f t="shared" si="27"/>
        <v>16.060261539885687</v>
      </c>
      <c r="V130" s="24">
        <f t="shared" si="28"/>
        <v>285.55786686064675</v>
      </c>
      <c r="W130" s="46">
        <f t="shared" si="29"/>
        <v>3.3194008695947019E-4</v>
      </c>
      <c r="X130" s="34">
        <f t="shared" si="30"/>
        <v>-4</v>
      </c>
      <c r="Y130" s="34">
        <f t="shared" si="31"/>
        <v>82.496070033410433</v>
      </c>
      <c r="Z130" s="46">
        <f t="shared" si="32"/>
        <v>1.9946291853370379E-2</v>
      </c>
      <c r="AA130" s="45">
        <v>1.7260884521897557E-2</v>
      </c>
      <c r="AC130" s="19">
        <f t="shared" si="34"/>
        <v>37700.597866860684</v>
      </c>
      <c r="AD130" s="19">
        <f t="shared" si="35"/>
        <v>-27945.681646814803</v>
      </c>
      <c r="AE130" s="19" t="e">
        <f>#REF!-#REF!</f>
        <v>#REF!</v>
      </c>
      <c r="AF130" s="19">
        <f t="shared" si="36"/>
        <v>16.060261539885687</v>
      </c>
      <c r="AG130" s="19">
        <f t="shared" si="37"/>
        <v>18852.75848769151</v>
      </c>
      <c r="AH130" s="19" t="e">
        <f t="shared" si="33"/>
        <v>#REF!</v>
      </c>
      <c r="AJ130" s="58"/>
    </row>
    <row r="131" spans="1:36" x14ac:dyDescent="0.25">
      <c r="A131" s="42" t="s">
        <v>12</v>
      </c>
      <c r="B131" s="40" t="s">
        <v>197</v>
      </c>
      <c r="C131" s="37">
        <v>3338</v>
      </c>
      <c r="D131" s="59" t="s">
        <v>198</v>
      </c>
      <c r="E131" s="13">
        <v>305</v>
      </c>
      <c r="F131" s="14">
        <v>1403757.7301046164</v>
      </c>
      <c r="G131" s="14">
        <v>54863.4</v>
      </c>
      <c r="H131" s="14">
        <f t="shared" si="24"/>
        <v>1458621.1301046163</v>
      </c>
      <c r="I131" s="14">
        <f t="shared" si="25"/>
        <v>4782.3643609987421</v>
      </c>
      <c r="J131" s="14">
        <v>29079.949223555159</v>
      </c>
      <c r="K131" s="14">
        <v>0</v>
      </c>
      <c r="L131" s="14">
        <v>108402.34159997445</v>
      </c>
      <c r="M131" s="14"/>
      <c r="N131" s="15"/>
      <c r="O131" s="13">
        <v>297</v>
      </c>
      <c r="P131" s="14">
        <v>1449565.2196090901</v>
      </c>
      <c r="Q131" s="14">
        <f t="shared" si="26"/>
        <v>4880.6909751147814</v>
      </c>
      <c r="R131" s="14">
        <v>12430.835941357305</v>
      </c>
      <c r="S131" s="14">
        <v>0</v>
      </c>
      <c r="T131" s="14">
        <v>111529.1696812992</v>
      </c>
      <c r="U131" s="24">
        <f t="shared" si="27"/>
        <v>3126.8280813247547</v>
      </c>
      <c r="V131" s="24">
        <f t="shared" si="28"/>
        <v>-9055.9104955261573</v>
      </c>
      <c r="W131" s="46">
        <f t="shared" si="29"/>
        <v>-6.2085419637906147E-3</v>
      </c>
      <c r="X131" s="34">
        <f t="shared" si="30"/>
        <v>-8</v>
      </c>
      <c r="Y131" s="34">
        <f t="shared" si="31"/>
        <v>98.326614116039309</v>
      </c>
      <c r="Z131" s="46">
        <f t="shared" si="32"/>
        <v>2.056025151866625E-2</v>
      </c>
      <c r="AA131" s="45">
        <v>1.8384517465593664E-2</v>
      </c>
      <c r="AC131" s="19">
        <f t="shared" si="34"/>
        <v>45807.48950447375</v>
      </c>
      <c r="AD131" s="19">
        <f t="shared" si="35"/>
        <v>-16649.113282197854</v>
      </c>
      <c r="AE131" s="19" t="e">
        <f>#REF!-#REF!</f>
        <v>#REF!</v>
      </c>
      <c r="AF131" s="19">
        <f t="shared" si="36"/>
        <v>3126.8280813247547</v>
      </c>
      <c r="AG131" s="19">
        <f t="shared" si="37"/>
        <v>0</v>
      </c>
      <c r="AH131" s="19" t="e">
        <f t="shared" si="33"/>
        <v>#REF!</v>
      </c>
      <c r="AJ131" s="58"/>
    </row>
    <row r="132" spans="1:36" x14ac:dyDescent="0.25">
      <c r="A132" s="42" t="s">
        <v>12</v>
      </c>
      <c r="B132" s="40"/>
      <c r="C132" s="37">
        <v>3370</v>
      </c>
      <c r="D132" s="59" t="s">
        <v>199</v>
      </c>
      <c r="E132" s="13">
        <v>250</v>
      </c>
      <c r="F132" s="14">
        <v>1097036.3326718009</v>
      </c>
      <c r="G132" s="14">
        <v>44970</v>
      </c>
      <c r="H132" s="14">
        <f t="shared" si="24"/>
        <v>1142006.3326718009</v>
      </c>
      <c r="I132" s="14">
        <f t="shared" si="25"/>
        <v>4568.0253306872037</v>
      </c>
      <c r="J132" s="14">
        <v>76540.824424971943</v>
      </c>
      <c r="K132" s="14">
        <v>0</v>
      </c>
      <c r="L132" s="14">
        <v>61164.784799985588</v>
      </c>
      <c r="M132" s="14"/>
      <c r="N132" s="15"/>
      <c r="O132" s="13">
        <v>265</v>
      </c>
      <c r="P132" s="14">
        <v>1225170.3564271512</v>
      </c>
      <c r="Q132" s="14">
        <f t="shared" si="26"/>
        <v>4623.2843638760423</v>
      </c>
      <c r="R132" s="14">
        <v>60824.021523601958</v>
      </c>
      <c r="S132" s="14">
        <v>0</v>
      </c>
      <c r="T132" s="14">
        <v>76671.465471991556</v>
      </c>
      <c r="U132" s="24">
        <f t="shared" si="27"/>
        <v>15506.680672005969</v>
      </c>
      <c r="V132" s="24">
        <f t="shared" si="28"/>
        <v>83164.023755350383</v>
      </c>
      <c r="W132" s="46">
        <f t="shared" si="29"/>
        <v>7.2822734319504701E-2</v>
      </c>
      <c r="X132" s="34">
        <f t="shared" si="30"/>
        <v>15</v>
      </c>
      <c r="Y132" s="34">
        <f t="shared" si="31"/>
        <v>55.259033188838657</v>
      </c>
      <c r="Z132" s="46">
        <f t="shared" si="32"/>
        <v>1.2096919169343856E-2</v>
      </c>
      <c r="AA132" s="45">
        <v>1.7936634068843604E-2</v>
      </c>
      <c r="AC132" s="19">
        <f t="shared" si="34"/>
        <v>128134.02375535038</v>
      </c>
      <c r="AD132" s="19">
        <f t="shared" si="35"/>
        <v>-15716.802901369985</v>
      </c>
      <c r="AE132" s="19" t="e">
        <f>#REF!-#REF!</f>
        <v>#REF!</v>
      </c>
      <c r="AF132" s="19">
        <f t="shared" si="36"/>
        <v>15506.680672005969</v>
      </c>
      <c r="AG132" s="19">
        <f t="shared" si="37"/>
        <v>0</v>
      </c>
      <c r="AH132" s="19" t="e">
        <f t="shared" si="33"/>
        <v>#REF!</v>
      </c>
      <c r="AJ132" s="58"/>
    </row>
    <row r="133" spans="1:36" x14ac:dyDescent="0.25">
      <c r="A133" s="42" t="s">
        <v>12</v>
      </c>
      <c r="B133" s="40" t="s">
        <v>200</v>
      </c>
      <c r="C133" s="37">
        <v>3021</v>
      </c>
      <c r="D133" s="59" t="s">
        <v>201</v>
      </c>
      <c r="E133" s="13">
        <v>206</v>
      </c>
      <c r="F133" s="14">
        <v>913430.7077348131</v>
      </c>
      <c r="G133" s="14">
        <v>37055.279999999999</v>
      </c>
      <c r="H133" s="14">
        <f t="shared" si="24"/>
        <v>950485.98773481313</v>
      </c>
      <c r="I133" s="14">
        <f t="shared" si="25"/>
        <v>4614.0096491981221</v>
      </c>
      <c r="J133" s="14">
        <v>41765.669063210255</v>
      </c>
      <c r="K133" s="14">
        <v>0</v>
      </c>
      <c r="L133" s="14">
        <v>47857.655999988769</v>
      </c>
      <c r="M133" s="14"/>
      <c r="N133" s="15"/>
      <c r="O133" s="13">
        <v>206</v>
      </c>
      <c r="P133" s="14">
        <v>967139.33052950935</v>
      </c>
      <c r="Q133" s="14">
        <f t="shared" si="26"/>
        <v>4694.8511190752879</v>
      </c>
      <c r="R133" s="14">
        <v>27837.318929378642</v>
      </c>
      <c r="S133" s="14">
        <v>0</v>
      </c>
      <c r="T133" s="14">
        <v>54008.639999994062</v>
      </c>
      <c r="U133" s="24">
        <f t="shared" si="27"/>
        <v>6150.9840000052936</v>
      </c>
      <c r="V133" s="24">
        <f t="shared" si="28"/>
        <v>16653.342794696218</v>
      </c>
      <c r="W133" s="46">
        <f t="shared" si="29"/>
        <v>1.7520871437972874E-2</v>
      </c>
      <c r="X133" s="34">
        <f t="shared" si="30"/>
        <v>0</v>
      </c>
      <c r="Y133" s="34">
        <f t="shared" si="31"/>
        <v>80.841469877165764</v>
      </c>
      <c r="Z133" s="46">
        <f t="shared" si="32"/>
        <v>1.7520871437972652E-2</v>
      </c>
      <c r="AA133" s="45">
        <v>1.7520871437972652E-2</v>
      </c>
      <c r="AC133" s="19">
        <f t="shared" si="34"/>
        <v>53708.622794696246</v>
      </c>
      <c r="AD133" s="19">
        <f t="shared" si="35"/>
        <v>-13928.350133831613</v>
      </c>
      <c r="AE133" s="19" t="e">
        <f>#REF!-#REF!</f>
        <v>#REF!</v>
      </c>
      <c r="AF133" s="19">
        <f t="shared" si="36"/>
        <v>6150.9840000052936</v>
      </c>
      <c r="AG133" s="19">
        <f t="shared" si="37"/>
        <v>0</v>
      </c>
      <c r="AH133" s="19" t="e">
        <f t="shared" si="33"/>
        <v>#REF!</v>
      </c>
      <c r="AJ133" s="58"/>
    </row>
    <row r="134" spans="1:36" x14ac:dyDescent="0.25">
      <c r="A134" s="42" t="s">
        <v>12</v>
      </c>
      <c r="B134" s="40" t="s">
        <v>202</v>
      </c>
      <c r="C134" s="37">
        <v>3347</v>
      </c>
      <c r="D134" s="59" t="s">
        <v>203</v>
      </c>
      <c r="E134" s="13">
        <v>197</v>
      </c>
      <c r="F134" s="14">
        <v>976402.15387764305</v>
      </c>
      <c r="G134" s="14">
        <v>35436.36</v>
      </c>
      <c r="H134" s="14">
        <f t="shared" si="24"/>
        <v>1011838.513877643</v>
      </c>
      <c r="I134" s="14">
        <f t="shared" si="25"/>
        <v>5136.236111054026</v>
      </c>
      <c r="J134" s="14">
        <v>66624.443411953282</v>
      </c>
      <c r="K134" s="14">
        <v>0</v>
      </c>
      <c r="L134" s="14">
        <v>55243.837599986968</v>
      </c>
      <c r="M134" s="14"/>
      <c r="N134" s="15"/>
      <c r="O134" s="13">
        <v>197</v>
      </c>
      <c r="P134" s="14">
        <v>1029718.9071951958</v>
      </c>
      <c r="Q134" s="14">
        <f t="shared" si="26"/>
        <v>5226.9995289096232</v>
      </c>
      <c r="R134" s="14">
        <v>49885.850611265283</v>
      </c>
      <c r="S134" s="14">
        <v>0</v>
      </c>
      <c r="T134" s="14">
        <v>64685.34799999289</v>
      </c>
      <c r="U134" s="24">
        <f t="shared" si="27"/>
        <v>9441.5104000059218</v>
      </c>
      <c r="V134" s="24">
        <f t="shared" si="28"/>
        <v>17880.393317552749</v>
      </c>
      <c r="W134" s="46">
        <f t="shared" si="29"/>
        <v>1.7671192658036183E-2</v>
      </c>
      <c r="X134" s="34">
        <f t="shared" si="30"/>
        <v>0</v>
      </c>
      <c r="Y134" s="34">
        <f t="shared" si="31"/>
        <v>90.763417855597254</v>
      </c>
      <c r="Z134" s="46">
        <f t="shared" si="32"/>
        <v>1.7671192658035961E-2</v>
      </c>
      <c r="AA134" s="45">
        <v>1.7671192658035961E-2</v>
      </c>
      <c r="AC134" s="19">
        <f t="shared" ref="AC134:AC165" si="38">P134-F134</f>
        <v>53316.753317552735</v>
      </c>
      <c r="AD134" s="19">
        <f t="shared" ref="AD134:AD165" si="39">R134-J134</f>
        <v>-16738.592800687999</v>
      </c>
      <c r="AE134" s="19" t="e">
        <f>#REF!-#REF!</f>
        <v>#REF!</v>
      </c>
      <c r="AF134" s="19">
        <f t="shared" ref="AF134:AF165" si="40">T134-L134</f>
        <v>9441.5104000059218</v>
      </c>
      <c r="AG134" s="19">
        <f t="shared" ref="AG134:AG165" si="41">S134-K134</f>
        <v>0</v>
      </c>
      <c r="AH134" s="19" t="e">
        <f t="shared" si="33"/>
        <v>#REF!</v>
      </c>
      <c r="AJ134" s="58"/>
    </row>
    <row r="135" spans="1:36" x14ac:dyDescent="0.25">
      <c r="A135" s="42" t="s">
        <v>12</v>
      </c>
      <c r="B135" s="40" t="s">
        <v>204</v>
      </c>
      <c r="C135" s="37">
        <v>3355</v>
      </c>
      <c r="D135" s="59" t="s">
        <v>205</v>
      </c>
      <c r="E135" s="13">
        <v>204</v>
      </c>
      <c r="F135" s="14">
        <v>970513.32181602321</v>
      </c>
      <c r="G135" s="14">
        <v>36695.519999999997</v>
      </c>
      <c r="H135" s="14">
        <f t="shared" ref="H135:H166" si="42">F135+G135</f>
        <v>1007208.8418160232</v>
      </c>
      <c r="I135" s="14">
        <f t="shared" ref="I135:I166" si="43">H135/E135</f>
        <v>4937.2982441961922</v>
      </c>
      <c r="J135" s="14">
        <v>32535.446600631811</v>
      </c>
      <c r="K135" s="14">
        <v>0</v>
      </c>
      <c r="L135" s="14">
        <v>73501.75839998266</v>
      </c>
      <c r="M135" s="14"/>
      <c r="N135" s="15"/>
      <c r="O135" s="13">
        <v>205</v>
      </c>
      <c r="P135" s="14">
        <v>1029443.5916614239</v>
      </c>
      <c r="Q135" s="14">
        <f t="shared" ref="Q135:Q195" si="44">P135/O135</f>
        <v>5021.676056884995</v>
      </c>
      <c r="R135" s="14">
        <v>18878.401491268422</v>
      </c>
      <c r="S135" s="14">
        <v>0</v>
      </c>
      <c r="T135" s="14">
        <v>79902.488235285316</v>
      </c>
      <c r="U135" s="24">
        <f t="shared" ref="U135:U196" si="45">T135-L135</f>
        <v>6400.7298353026563</v>
      </c>
      <c r="V135" s="24">
        <f t="shared" ref="V135:V196" si="46">P135-H135</f>
        <v>22234.749845400685</v>
      </c>
      <c r="W135" s="46">
        <f t="shared" ref="W135:W196" si="47">P135/H135-1</f>
        <v>2.2075610263022405E-2</v>
      </c>
      <c r="X135" s="34">
        <f t="shared" ref="X135:X196" si="48">O135-E135</f>
        <v>1</v>
      </c>
      <c r="Y135" s="34">
        <f t="shared" ref="Y135:Y196" si="49">Q135-I135</f>
        <v>84.377812688802805</v>
      </c>
      <c r="Z135" s="46">
        <f t="shared" ref="Z135:Z196" si="50">Q135/I135-1</f>
        <v>1.7089875578812697E-2</v>
      </c>
      <c r="AA135" s="45">
        <v>1.7660488210418102E-2</v>
      </c>
      <c r="AC135" s="19">
        <f t="shared" si="38"/>
        <v>58930.269845400704</v>
      </c>
      <c r="AD135" s="19">
        <f t="shared" si="39"/>
        <v>-13657.045109363389</v>
      </c>
      <c r="AE135" s="19" t="e">
        <f>#REF!-#REF!</f>
        <v>#REF!</v>
      </c>
      <c r="AF135" s="19">
        <f t="shared" si="40"/>
        <v>6400.7298353026563</v>
      </c>
      <c r="AG135" s="19">
        <f t="shared" si="41"/>
        <v>0</v>
      </c>
      <c r="AH135" s="19" t="e">
        <f t="shared" ref="AH135:AH196" si="51">SUM(AD135:AG135)</f>
        <v>#REF!</v>
      </c>
      <c r="AJ135" s="58"/>
    </row>
    <row r="136" spans="1:36" x14ac:dyDescent="0.25">
      <c r="A136" s="42" t="s">
        <v>12</v>
      </c>
      <c r="B136" s="40" t="s">
        <v>206</v>
      </c>
      <c r="C136" s="37">
        <v>3013</v>
      </c>
      <c r="D136" s="59" t="s">
        <v>207</v>
      </c>
      <c r="E136" s="13">
        <v>419</v>
      </c>
      <c r="F136" s="14">
        <v>1806578.4525247018</v>
      </c>
      <c r="G136" s="14">
        <v>75369.72</v>
      </c>
      <c r="H136" s="14">
        <f t="shared" si="42"/>
        <v>1881948.1725247018</v>
      </c>
      <c r="I136" s="14">
        <f t="shared" si="43"/>
        <v>4491.5230847844914</v>
      </c>
      <c r="J136" s="14">
        <v>64753.432513938984</v>
      </c>
      <c r="K136" s="14">
        <v>0</v>
      </c>
      <c r="L136" s="14">
        <v>111117.7759999738</v>
      </c>
      <c r="M136" s="14"/>
      <c r="N136" s="15"/>
      <c r="O136" s="13">
        <v>415</v>
      </c>
      <c r="P136" s="14">
        <v>1900052.6023467933</v>
      </c>
      <c r="Q136" s="14">
        <f t="shared" si="44"/>
        <v>4578.4400056549239</v>
      </c>
      <c r="R136" s="14">
        <v>25391.384891645284</v>
      </c>
      <c r="S136" s="14">
        <v>0</v>
      </c>
      <c r="T136" s="14">
        <v>136129.89185678691</v>
      </c>
      <c r="U136" s="24">
        <f t="shared" si="45"/>
        <v>25012.115856813107</v>
      </c>
      <c r="V136" s="24">
        <f t="shared" si="46"/>
        <v>18104.429822091479</v>
      </c>
      <c r="W136" s="46">
        <f t="shared" si="47"/>
        <v>9.6200469738780825E-3</v>
      </c>
      <c r="X136" s="34">
        <f t="shared" si="48"/>
        <v>-4</v>
      </c>
      <c r="Y136" s="34">
        <f t="shared" si="49"/>
        <v>86.916920870432477</v>
      </c>
      <c r="Z136" s="46">
        <f t="shared" si="50"/>
        <v>1.9351324535072045E-2</v>
      </c>
      <c r="AA136" s="45">
        <v>1.8747905497929374E-2</v>
      </c>
      <c r="AC136" s="19">
        <f t="shared" si="38"/>
        <v>93474.149822091451</v>
      </c>
      <c r="AD136" s="19">
        <f t="shared" si="39"/>
        <v>-39362.0476222937</v>
      </c>
      <c r="AE136" s="19" t="e">
        <f>#REF!-#REF!</f>
        <v>#REF!</v>
      </c>
      <c r="AF136" s="19">
        <f t="shared" si="40"/>
        <v>25012.115856813107</v>
      </c>
      <c r="AG136" s="19">
        <f t="shared" si="41"/>
        <v>0</v>
      </c>
      <c r="AH136" s="19" t="e">
        <f t="shared" si="51"/>
        <v>#REF!</v>
      </c>
      <c r="AJ136" s="58"/>
    </row>
    <row r="137" spans="1:36" x14ac:dyDescent="0.25">
      <c r="A137" s="42" t="s">
        <v>12</v>
      </c>
      <c r="B137" s="40"/>
      <c r="C137" s="37">
        <v>2010</v>
      </c>
      <c r="D137" s="59" t="s">
        <v>208</v>
      </c>
      <c r="E137" s="13">
        <v>368</v>
      </c>
      <c r="F137" s="14">
        <v>1770393.3345299617</v>
      </c>
      <c r="G137" s="14">
        <v>66195.839999999997</v>
      </c>
      <c r="H137" s="14">
        <f t="shared" si="42"/>
        <v>1836589.1745299618</v>
      </c>
      <c r="I137" s="14">
        <f t="shared" si="43"/>
        <v>4990.7314525270704</v>
      </c>
      <c r="J137" s="14">
        <v>41311.193086379673</v>
      </c>
      <c r="K137" s="14">
        <v>0</v>
      </c>
      <c r="L137" s="14">
        <v>143207.90959996619</v>
      </c>
      <c r="M137" s="14"/>
      <c r="N137" s="15"/>
      <c r="O137" s="13">
        <v>370</v>
      </c>
      <c r="P137" s="14">
        <v>1880492.5470011074</v>
      </c>
      <c r="Q137" s="14">
        <f t="shared" si="44"/>
        <v>5082.4122891921825</v>
      </c>
      <c r="R137" s="14">
        <v>24642.550736980047</v>
      </c>
      <c r="S137" s="14">
        <v>0</v>
      </c>
      <c r="T137" s="14">
        <v>155414.80804346115</v>
      </c>
      <c r="U137" s="24">
        <f t="shared" si="45"/>
        <v>12206.898443494953</v>
      </c>
      <c r="V137" s="24">
        <f t="shared" si="46"/>
        <v>43903.372471145587</v>
      </c>
      <c r="W137" s="46">
        <f t="shared" si="47"/>
        <v>2.3904841147929456E-2</v>
      </c>
      <c r="X137" s="34">
        <f t="shared" si="48"/>
        <v>2</v>
      </c>
      <c r="Y137" s="34">
        <f t="shared" si="49"/>
        <v>91.68083666511211</v>
      </c>
      <c r="Z137" s="46">
        <f t="shared" si="50"/>
        <v>1.8370220384967606E-2</v>
      </c>
      <c r="AA137" s="45">
        <v>1.8716982005187344E-2</v>
      </c>
      <c r="AC137" s="19">
        <f t="shared" si="38"/>
        <v>110099.21247114567</v>
      </c>
      <c r="AD137" s="19">
        <f t="shared" si="39"/>
        <v>-16668.642349399626</v>
      </c>
      <c r="AE137" s="19" t="e">
        <f>#REF!-#REF!</f>
        <v>#REF!</v>
      </c>
      <c r="AF137" s="19">
        <f t="shared" si="40"/>
        <v>12206.898443494953</v>
      </c>
      <c r="AG137" s="19">
        <f t="shared" si="41"/>
        <v>0</v>
      </c>
      <c r="AH137" s="19" t="e">
        <f t="shared" si="51"/>
        <v>#REF!</v>
      </c>
      <c r="AJ137" s="58"/>
    </row>
    <row r="138" spans="1:36" x14ac:dyDescent="0.25">
      <c r="A138" s="42" t="s">
        <v>12</v>
      </c>
      <c r="B138" s="40" t="s">
        <v>209</v>
      </c>
      <c r="C138" s="37">
        <v>3301</v>
      </c>
      <c r="D138" s="59" t="s">
        <v>210</v>
      </c>
      <c r="E138" s="13">
        <v>211</v>
      </c>
      <c r="F138" s="14">
        <v>911613.69264960056</v>
      </c>
      <c r="G138" s="14">
        <v>39893.245699999999</v>
      </c>
      <c r="H138" s="14">
        <f t="shared" si="42"/>
        <v>951506.93834960053</v>
      </c>
      <c r="I138" s="14">
        <f t="shared" si="43"/>
        <v>4509.5115561592438</v>
      </c>
      <c r="J138" s="14">
        <v>47296.388293567114</v>
      </c>
      <c r="K138" s="14">
        <v>0</v>
      </c>
      <c r="L138" s="14">
        <v>42261.760799990072</v>
      </c>
      <c r="M138" s="14"/>
      <c r="N138" s="15"/>
      <c r="O138" s="13">
        <v>211</v>
      </c>
      <c r="P138" s="14">
        <v>968180.70015659265</v>
      </c>
      <c r="Q138" s="14">
        <f t="shared" si="44"/>
        <v>4588.5341239648942</v>
      </c>
      <c r="R138" s="14">
        <v>34691.52653573663</v>
      </c>
      <c r="S138" s="14">
        <v>0</v>
      </c>
      <c r="T138" s="14">
        <v>49092.853599994589</v>
      </c>
      <c r="U138" s="24">
        <f t="shared" si="45"/>
        <v>6831.0928000045169</v>
      </c>
      <c r="V138" s="24">
        <f t="shared" si="46"/>
        <v>16673.761806992115</v>
      </c>
      <c r="W138" s="46">
        <f t="shared" si="47"/>
        <v>1.7523531500372336E-2</v>
      </c>
      <c r="X138" s="34">
        <f t="shared" si="48"/>
        <v>0</v>
      </c>
      <c r="Y138" s="34">
        <f t="shared" si="49"/>
        <v>79.022567805650397</v>
      </c>
      <c r="Z138" s="46">
        <f t="shared" si="50"/>
        <v>1.7523531500372558E-2</v>
      </c>
      <c r="AA138" s="45">
        <v>1.7523531500372558E-2</v>
      </c>
      <c r="AC138" s="19">
        <f t="shared" si="38"/>
        <v>56567.007506992086</v>
      </c>
      <c r="AD138" s="19">
        <f t="shared" si="39"/>
        <v>-12604.861757830484</v>
      </c>
      <c r="AE138" s="19" t="e">
        <f>#REF!-#REF!</f>
        <v>#REF!</v>
      </c>
      <c r="AF138" s="19">
        <f t="shared" si="40"/>
        <v>6831.0928000045169</v>
      </c>
      <c r="AG138" s="19">
        <f t="shared" si="41"/>
        <v>0</v>
      </c>
      <c r="AH138" s="19" t="e">
        <f t="shared" si="51"/>
        <v>#REF!</v>
      </c>
      <c r="AJ138" s="58"/>
    </row>
    <row r="139" spans="1:36" x14ac:dyDescent="0.25">
      <c r="A139" s="42" t="s">
        <v>12</v>
      </c>
      <c r="B139" s="40"/>
      <c r="C139" s="37">
        <v>2022</v>
      </c>
      <c r="D139" s="59" t="s">
        <v>211</v>
      </c>
      <c r="E139" s="13">
        <v>204</v>
      </c>
      <c r="F139" s="14">
        <v>951511.18038891209</v>
      </c>
      <c r="G139" s="14">
        <v>36695.519999999997</v>
      </c>
      <c r="H139" s="14">
        <f t="shared" si="42"/>
        <v>988206.70038891211</v>
      </c>
      <c r="I139" s="14">
        <f t="shared" si="43"/>
        <v>4844.1504921025107</v>
      </c>
      <c r="J139" s="14">
        <v>11542.532530336757</v>
      </c>
      <c r="K139" s="14">
        <v>0</v>
      </c>
      <c r="L139" s="14">
        <v>56133.979999986819</v>
      </c>
      <c r="M139" s="14"/>
      <c r="N139" s="15"/>
      <c r="O139" s="13">
        <v>200</v>
      </c>
      <c r="P139" s="14">
        <v>988206.70038891211</v>
      </c>
      <c r="Q139" s="14">
        <f t="shared" si="44"/>
        <v>4941.0335019445602</v>
      </c>
      <c r="R139" s="14">
        <v>4129.8499166857218</v>
      </c>
      <c r="S139" s="14">
        <v>0</v>
      </c>
      <c r="T139" s="14">
        <v>53685.058823523505</v>
      </c>
      <c r="U139" s="24">
        <f t="shared" si="45"/>
        <v>-2448.9211764633146</v>
      </c>
      <c r="V139" s="24">
        <f t="shared" si="46"/>
        <v>0</v>
      </c>
      <c r="W139" s="46">
        <f t="shared" si="47"/>
        <v>0</v>
      </c>
      <c r="X139" s="34">
        <f t="shared" si="48"/>
        <v>-4</v>
      </c>
      <c r="Y139" s="34">
        <f t="shared" si="49"/>
        <v>96.883009842049432</v>
      </c>
      <c r="Z139" s="46">
        <f t="shared" si="50"/>
        <v>1.9999999999999796E-2</v>
      </c>
      <c r="AA139" s="45">
        <v>1.7615501939955758E-2</v>
      </c>
      <c r="AC139" s="19">
        <f t="shared" si="38"/>
        <v>36695.520000000019</v>
      </c>
      <c r="AD139" s="19">
        <f t="shared" si="39"/>
        <v>-7412.6826136510354</v>
      </c>
      <c r="AE139" s="19" t="e">
        <f>#REF!-#REF!</f>
        <v>#REF!</v>
      </c>
      <c r="AF139" s="19">
        <f t="shared" si="40"/>
        <v>-2448.9211764633146</v>
      </c>
      <c r="AG139" s="19">
        <f t="shared" si="41"/>
        <v>0</v>
      </c>
      <c r="AH139" s="19" t="e">
        <f t="shared" si="51"/>
        <v>#REF!</v>
      </c>
      <c r="AJ139" s="58"/>
    </row>
    <row r="140" spans="1:36" x14ac:dyDescent="0.25">
      <c r="A140" s="42" t="s">
        <v>12</v>
      </c>
      <c r="B140" s="40" t="s">
        <v>212</v>
      </c>
      <c r="C140" s="37">
        <v>3313</v>
      </c>
      <c r="D140" s="54" t="s">
        <v>213</v>
      </c>
      <c r="E140" s="13">
        <v>408</v>
      </c>
      <c r="F140" s="14">
        <v>1817818.9157565159</v>
      </c>
      <c r="G140" s="14">
        <v>73391.039999999994</v>
      </c>
      <c r="H140" s="14">
        <f t="shared" si="42"/>
        <v>1891209.955756516</v>
      </c>
      <c r="I140" s="14">
        <f t="shared" si="43"/>
        <v>4635.3185190110689</v>
      </c>
      <c r="J140" s="14">
        <v>9458.1808831233066</v>
      </c>
      <c r="K140" s="14">
        <v>0</v>
      </c>
      <c r="L140" s="14">
        <v>122679.62559997113</v>
      </c>
      <c r="M140" s="14"/>
      <c r="N140" s="15"/>
      <c r="O140" s="13">
        <v>406</v>
      </c>
      <c r="P140" s="14">
        <v>1932974.1605728604</v>
      </c>
      <c r="Q140" s="14">
        <f t="shared" si="44"/>
        <v>4761.0200999331537</v>
      </c>
      <c r="R140" s="14">
        <v>0</v>
      </c>
      <c r="S140" s="14">
        <v>0</v>
      </c>
      <c r="T140" s="14">
        <v>133304.75672155392</v>
      </c>
      <c r="U140" s="24">
        <f t="shared" si="45"/>
        <v>10625.131121582788</v>
      </c>
      <c r="V140" s="24">
        <f t="shared" si="46"/>
        <v>41764.204816344427</v>
      </c>
      <c r="W140" s="46">
        <f t="shared" si="47"/>
        <v>2.2083325380781504E-2</v>
      </c>
      <c r="X140" s="34">
        <f t="shared" si="48"/>
        <v>-2</v>
      </c>
      <c r="Y140" s="34">
        <f t="shared" si="49"/>
        <v>125.70158092208476</v>
      </c>
      <c r="Z140" s="46">
        <f t="shared" si="50"/>
        <v>2.7118218609258227E-2</v>
      </c>
      <c r="AA140" s="45">
        <v>2.6811331257903914E-2</v>
      </c>
      <c r="AC140" s="19">
        <f t="shared" si="38"/>
        <v>115155.24481634446</v>
      </c>
      <c r="AD140" s="19">
        <f t="shared" si="39"/>
        <v>-9458.1808831233066</v>
      </c>
      <c r="AE140" s="19" t="e">
        <f>#REF!-#REF!</f>
        <v>#REF!</v>
      </c>
      <c r="AF140" s="19">
        <f t="shared" si="40"/>
        <v>10625.131121582788</v>
      </c>
      <c r="AG140" s="19">
        <f t="shared" si="41"/>
        <v>0</v>
      </c>
      <c r="AH140" s="19" t="e">
        <f t="shared" si="51"/>
        <v>#REF!</v>
      </c>
      <c r="AJ140" s="58"/>
    </row>
    <row r="141" spans="1:36" x14ac:dyDescent="0.25">
      <c r="A141" s="42" t="s">
        <v>12</v>
      </c>
      <c r="B141" s="40"/>
      <c r="C141" s="37">
        <v>3371</v>
      </c>
      <c r="D141" s="59" t="s">
        <v>214</v>
      </c>
      <c r="E141" s="13">
        <v>208</v>
      </c>
      <c r="F141" s="14">
        <v>835624.16290595103</v>
      </c>
      <c r="G141" s="14">
        <v>37415.040000000001</v>
      </c>
      <c r="H141" s="14">
        <f t="shared" si="42"/>
        <v>873039.20290595107</v>
      </c>
      <c r="I141" s="14">
        <f t="shared" si="43"/>
        <v>4197.3038601247645</v>
      </c>
      <c r="J141" s="14">
        <v>38534.797818078077</v>
      </c>
      <c r="K141" s="14">
        <v>0</v>
      </c>
      <c r="L141" s="14">
        <v>18778.003999995562</v>
      </c>
      <c r="M141" s="14"/>
      <c r="N141" s="15"/>
      <c r="O141" s="13">
        <v>208</v>
      </c>
      <c r="P141" s="14">
        <v>888143.61000407021</v>
      </c>
      <c r="Q141" s="14">
        <f t="shared" si="44"/>
        <v>4269.921201942645</v>
      </c>
      <c r="R141" s="14">
        <v>18703.610004070215</v>
      </c>
      <c r="S141" s="14">
        <v>10754.373009645991</v>
      </c>
      <c r="T141" s="14">
        <v>19748.159199997826</v>
      </c>
      <c r="U141" s="24">
        <f t="shared" si="45"/>
        <v>970.15520000226388</v>
      </c>
      <c r="V141" s="24">
        <f t="shared" si="46"/>
        <v>15104.407098119147</v>
      </c>
      <c r="W141" s="46">
        <f t="shared" si="47"/>
        <v>1.7300949427979218E-2</v>
      </c>
      <c r="X141" s="34">
        <f t="shared" si="48"/>
        <v>0</v>
      </c>
      <c r="Y141" s="34">
        <f t="shared" si="49"/>
        <v>72.617341817880515</v>
      </c>
      <c r="Z141" s="46">
        <f t="shared" si="50"/>
        <v>1.7300949427979218E-2</v>
      </c>
      <c r="AA141" s="45">
        <v>1.7300949427979218E-2</v>
      </c>
      <c r="AC141" s="19">
        <f t="shared" si="38"/>
        <v>52519.447098119184</v>
      </c>
      <c r="AD141" s="19">
        <f t="shared" si="39"/>
        <v>-19831.187814007862</v>
      </c>
      <c r="AE141" s="19" t="e">
        <f>#REF!-#REF!</f>
        <v>#REF!</v>
      </c>
      <c r="AF141" s="19">
        <f t="shared" si="40"/>
        <v>970.15520000226388</v>
      </c>
      <c r="AG141" s="19">
        <f t="shared" si="41"/>
        <v>10754.373009645991</v>
      </c>
      <c r="AH141" s="19" t="e">
        <f t="shared" si="51"/>
        <v>#REF!</v>
      </c>
      <c r="AJ141" s="58"/>
    </row>
    <row r="142" spans="1:36" x14ac:dyDescent="0.25">
      <c r="A142" s="42" t="s">
        <v>12</v>
      </c>
      <c r="B142" s="40" t="s">
        <v>215</v>
      </c>
      <c r="C142" s="37">
        <v>3349</v>
      </c>
      <c r="D142" s="54" t="s">
        <v>216</v>
      </c>
      <c r="E142" s="13">
        <v>155</v>
      </c>
      <c r="F142" s="14">
        <v>763444.66568222665</v>
      </c>
      <c r="G142" s="14">
        <v>27881.4</v>
      </c>
      <c r="H142" s="14">
        <f t="shared" si="42"/>
        <v>791326.06568222668</v>
      </c>
      <c r="I142" s="14">
        <f t="shared" si="43"/>
        <v>5105.3294560143659</v>
      </c>
      <c r="J142" s="14">
        <v>5868.0825761917513</v>
      </c>
      <c r="K142" s="14">
        <v>0</v>
      </c>
      <c r="L142" s="14">
        <v>47532.603999988816</v>
      </c>
      <c r="M142" s="14"/>
      <c r="N142" s="15"/>
      <c r="O142" s="13">
        <v>150</v>
      </c>
      <c r="P142" s="14">
        <v>785557.21492160531</v>
      </c>
      <c r="Q142" s="14">
        <f t="shared" si="44"/>
        <v>5237.0480994773689</v>
      </c>
      <c r="R142" s="14">
        <v>0</v>
      </c>
      <c r="S142" s="14">
        <v>0</v>
      </c>
      <c r="T142" s="14">
        <v>47407.583999994786</v>
      </c>
      <c r="U142" s="24">
        <f t="shared" si="45"/>
        <v>-125.01999999403051</v>
      </c>
      <c r="V142" s="24">
        <f t="shared" si="46"/>
        <v>-5768.850760621368</v>
      </c>
      <c r="W142" s="46">
        <f t="shared" si="47"/>
        <v>-7.2901058246424011E-3</v>
      </c>
      <c r="X142" s="34">
        <f t="shared" si="48"/>
        <v>-5</v>
      </c>
      <c r="Y142" s="34">
        <f t="shared" si="49"/>
        <v>131.71864346300299</v>
      </c>
      <c r="Z142" s="46">
        <f t="shared" si="50"/>
        <v>2.5800223981202741E-2</v>
      </c>
      <c r="AA142" s="45">
        <v>2.0837295166331593E-2</v>
      </c>
      <c r="AC142" s="19">
        <f t="shared" si="38"/>
        <v>22112.549239378655</v>
      </c>
      <c r="AD142" s="19">
        <f t="shared" si="39"/>
        <v>-5868.0825761917513</v>
      </c>
      <c r="AE142" s="19" t="e">
        <f>#REF!-#REF!</f>
        <v>#REF!</v>
      </c>
      <c r="AF142" s="19">
        <f t="shared" si="40"/>
        <v>-125.01999999403051</v>
      </c>
      <c r="AG142" s="19">
        <f t="shared" si="41"/>
        <v>0</v>
      </c>
      <c r="AH142" s="19" t="e">
        <f t="shared" si="51"/>
        <v>#REF!</v>
      </c>
      <c r="AJ142" s="58"/>
    </row>
    <row r="143" spans="1:36" x14ac:dyDescent="0.25">
      <c r="A143" s="42" t="s">
        <v>12</v>
      </c>
      <c r="B143" s="40"/>
      <c r="C143" s="37">
        <v>3350</v>
      </c>
      <c r="D143" s="54" t="s">
        <v>217</v>
      </c>
      <c r="E143" s="13">
        <v>415</v>
      </c>
      <c r="F143" s="14">
        <v>1611636.1537846278</v>
      </c>
      <c r="G143" s="14">
        <v>74650.2</v>
      </c>
      <c r="H143" s="14">
        <f t="shared" si="42"/>
        <v>1686286.3537846277</v>
      </c>
      <c r="I143" s="14">
        <f t="shared" si="43"/>
        <v>4063.3406115292237</v>
      </c>
      <c r="J143" s="14">
        <v>40091.178739836672</v>
      </c>
      <c r="K143" s="14">
        <v>0</v>
      </c>
      <c r="L143" s="14">
        <v>85288.643999979889</v>
      </c>
      <c r="M143" s="14"/>
      <c r="N143" s="15"/>
      <c r="O143" s="13">
        <v>415</v>
      </c>
      <c r="P143" s="14">
        <v>1734700</v>
      </c>
      <c r="Q143" s="14">
        <f t="shared" si="44"/>
        <v>4180</v>
      </c>
      <c r="R143" s="14">
        <v>0</v>
      </c>
      <c r="S143" s="14">
        <v>28154.518164919522</v>
      </c>
      <c r="T143" s="14">
        <v>101396.22079998883</v>
      </c>
      <c r="U143" s="24">
        <f t="shared" si="45"/>
        <v>16107.576800008945</v>
      </c>
      <c r="V143" s="24">
        <f t="shared" si="46"/>
        <v>48413.646215372253</v>
      </c>
      <c r="W143" s="46">
        <f t="shared" si="47"/>
        <v>2.8710216450909876E-2</v>
      </c>
      <c r="X143" s="34">
        <f t="shared" si="48"/>
        <v>0</v>
      </c>
      <c r="Y143" s="34">
        <f t="shared" si="49"/>
        <v>116.65938847077632</v>
      </c>
      <c r="Z143" s="46">
        <f t="shared" si="50"/>
        <v>2.8710216450909876E-2</v>
      </c>
      <c r="AA143" s="45">
        <v>2.8710216450909876E-2</v>
      </c>
      <c r="AC143" s="19">
        <f t="shared" si="38"/>
        <v>123063.84621537221</v>
      </c>
      <c r="AD143" s="19">
        <f t="shared" si="39"/>
        <v>-40091.178739836672</v>
      </c>
      <c r="AE143" s="19" t="e">
        <f>#REF!-#REF!</f>
        <v>#REF!</v>
      </c>
      <c r="AF143" s="19">
        <f t="shared" si="40"/>
        <v>16107.576800008945</v>
      </c>
      <c r="AG143" s="19">
        <f t="shared" si="41"/>
        <v>28154.518164919522</v>
      </c>
      <c r="AH143" s="19" t="e">
        <f t="shared" si="51"/>
        <v>#REF!</v>
      </c>
      <c r="AJ143" s="58"/>
    </row>
    <row r="144" spans="1:36" x14ac:dyDescent="0.25">
      <c r="A144" s="42" t="s">
        <v>12</v>
      </c>
      <c r="B144" s="40" t="s">
        <v>218</v>
      </c>
      <c r="C144" s="37">
        <v>2134</v>
      </c>
      <c r="D144" s="59" t="s">
        <v>219</v>
      </c>
      <c r="E144" s="13">
        <v>99</v>
      </c>
      <c r="F144" s="14">
        <v>486400.68081528973</v>
      </c>
      <c r="G144" s="14">
        <v>17988</v>
      </c>
      <c r="H144" s="14">
        <f t="shared" si="42"/>
        <v>504388.68081528973</v>
      </c>
      <c r="I144" s="14">
        <f t="shared" si="43"/>
        <v>5094.8351597504015</v>
      </c>
      <c r="J144" s="14">
        <v>58994.625661812199</v>
      </c>
      <c r="K144" s="14">
        <v>0</v>
      </c>
      <c r="L144" s="14">
        <v>5375.8599999987282</v>
      </c>
      <c r="M144" s="14"/>
      <c r="N144" s="15"/>
      <c r="O144" s="13">
        <v>104</v>
      </c>
      <c r="P144" s="14">
        <v>532034.28098026197</v>
      </c>
      <c r="Q144" s="14">
        <f t="shared" si="44"/>
        <v>5115.7142401948267</v>
      </c>
      <c r="R144" s="14">
        <v>56683.448890274041</v>
      </c>
      <c r="S144" s="14">
        <v>0</v>
      </c>
      <c r="T144" s="14">
        <v>6036.1171393932755</v>
      </c>
      <c r="U144" s="24">
        <f t="shared" si="45"/>
        <v>660.25713939454727</v>
      </c>
      <c r="V144" s="24">
        <f t="shared" si="46"/>
        <v>27645.600164972246</v>
      </c>
      <c r="W144" s="46">
        <f t="shared" si="47"/>
        <v>5.4810112154551449E-2</v>
      </c>
      <c r="X144" s="34">
        <f t="shared" si="48"/>
        <v>5</v>
      </c>
      <c r="Y144" s="34">
        <f t="shared" si="49"/>
        <v>20.879080444425199</v>
      </c>
      <c r="Z144" s="46">
        <f t="shared" si="50"/>
        <v>4.0980875317364607E-3</v>
      </c>
      <c r="AA144" s="45">
        <v>1.5328251704238793E-2</v>
      </c>
      <c r="AC144" s="19">
        <f t="shared" si="38"/>
        <v>45633.600164972246</v>
      </c>
      <c r="AD144" s="19">
        <f t="shared" si="39"/>
        <v>-2311.1767715381575</v>
      </c>
      <c r="AE144" s="19" t="e">
        <f>#REF!-#REF!</f>
        <v>#REF!</v>
      </c>
      <c r="AF144" s="19">
        <f t="shared" si="40"/>
        <v>660.25713939454727</v>
      </c>
      <c r="AG144" s="19">
        <f t="shared" si="41"/>
        <v>0</v>
      </c>
      <c r="AH144" s="19" t="e">
        <f t="shared" si="51"/>
        <v>#REF!</v>
      </c>
      <c r="AJ144" s="58"/>
    </row>
    <row r="145" spans="1:36" x14ac:dyDescent="0.25">
      <c r="A145" s="42" t="s">
        <v>12</v>
      </c>
      <c r="B145" s="40" t="s">
        <v>220</v>
      </c>
      <c r="C145" s="37">
        <v>2148</v>
      </c>
      <c r="D145" s="54" t="s">
        <v>221</v>
      </c>
      <c r="E145" s="13">
        <v>289</v>
      </c>
      <c r="F145" s="14">
        <v>1153914.3568425677</v>
      </c>
      <c r="G145" s="14">
        <v>51985.32</v>
      </c>
      <c r="H145" s="14">
        <f t="shared" si="42"/>
        <v>1205899.6768425677</v>
      </c>
      <c r="I145" s="14">
        <f t="shared" si="43"/>
        <v>4172.6632416697848</v>
      </c>
      <c r="J145" s="14">
        <v>1766.6341796016786</v>
      </c>
      <c r="K145" s="14">
        <v>0</v>
      </c>
      <c r="L145" s="14">
        <v>35545.68639999169</v>
      </c>
      <c r="M145" s="14"/>
      <c r="N145" s="15"/>
      <c r="O145" s="13">
        <v>283</v>
      </c>
      <c r="P145" s="14">
        <v>1212752.9626632801</v>
      </c>
      <c r="Q145" s="14">
        <f t="shared" si="44"/>
        <v>4285.346157820778</v>
      </c>
      <c r="R145" s="14">
        <v>0</v>
      </c>
      <c r="S145" s="14">
        <v>0</v>
      </c>
      <c r="T145" s="14">
        <v>33495.323792383853</v>
      </c>
      <c r="U145" s="24">
        <f t="shared" si="45"/>
        <v>-2050.3626076078363</v>
      </c>
      <c r="V145" s="24">
        <f t="shared" si="46"/>
        <v>6853.2858207123354</v>
      </c>
      <c r="W145" s="46">
        <f t="shared" si="47"/>
        <v>5.6831309870291058E-3</v>
      </c>
      <c r="X145" s="34">
        <f t="shared" si="48"/>
        <v>-6</v>
      </c>
      <c r="Y145" s="34">
        <f t="shared" si="49"/>
        <v>112.68291615099315</v>
      </c>
      <c r="Z145" s="46">
        <f t="shared" si="50"/>
        <v>2.7005034824209906E-2</v>
      </c>
      <c r="AA145" s="45">
        <v>2.4933613665424126E-2</v>
      </c>
      <c r="AC145" s="19">
        <f t="shared" si="38"/>
        <v>58838.605820712401</v>
      </c>
      <c r="AD145" s="19">
        <f t="shared" si="39"/>
        <v>-1766.6341796016786</v>
      </c>
      <c r="AE145" s="19" t="e">
        <f>#REF!-#REF!</f>
        <v>#REF!</v>
      </c>
      <c r="AF145" s="19">
        <f t="shared" si="40"/>
        <v>-2050.3626076078363</v>
      </c>
      <c r="AG145" s="19">
        <f t="shared" si="41"/>
        <v>0</v>
      </c>
      <c r="AH145" s="19" t="e">
        <f t="shared" si="51"/>
        <v>#REF!</v>
      </c>
      <c r="AJ145" s="58"/>
    </row>
    <row r="146" spans="1:36" x14ac:dyDescent="0.25">
      <c r="A146" s="42" t="s">
        <v>12</v>
      </c>
      <c r="B146" s="40" t="s">
        <v>222</v>
      </c>
      <c r="C146" s="37">
        <v>2081</v>
      </c>
      <c r="D146" s="59" t="s">
        <v>223</v>
      </c>
      <c r="E146" s="13">
        <v>181</v>
      </c>
      <c r="F146" s="14">
        <v>786931.58516087651</v>
      </c>
      <c r="G146" s="14">
        <v>32558.28</v>
      </c>
      <c r="H146" s="14">
        <f t="shared" si="42"/>
        <v>819489.86516087654</v>
      </c>
      <c r="I146" s="14">
        <f t="shared" si="43"/>
        <v>4527.5683158059473</v>
      </c>
      <c r="J146" s="14">
        <v>56683.546622382011</v>
      </c>
      <c r="K146" s="14">
        <v>0</v>
      </c>
      <c r="L146" s="14">
        <v>14252.279999996641</v>
      </c>
      <c r="M146" s="14"/>
      <c r="N146" s="15"/>
      <c r="O146" s="13">
        <v>197</v>
      </c>
      <c r="P146" s="14">
        <v>896789.97611219087</v>
      </c>
      <c r="Q146" s="14">
        <f t="shared" si="44"/>
        <v>4552.2333812801571</v>
      </c>
      <c r="R146" s="14">
        <v>48979.527811755426</v>
      </c>
      <c r="S146" s="14">
        <v>0</v>
      </c>
      <c r="T146" s="14">
        <v>20345.409440881736</v>
      </c>
      <c r="U146" s="24">
        <f t="shared" si="45"/>
        <v>6093.1294408850954</v>
      </c>
      <c r="V146" s="24">
        <f t="shared" si="46"/>
        <v>77300.110951314331</v>
      </c>
      <c r="W146" s="46">
        <f t="shared" si="47"/>
        <v>9.4327110361687394E-2</v>
      </c>
      <c r="X146" s="34">
        <f t="shared" si="48"/>
        <v>16</v>
      </c>
      <c r="Y146" s="34">
        <f t="shared" si="49"/>
        <v>24.665065474209769</v>
      </c>
      <c r="Z146" s="46">
        <f t="shared" si="50"/>
        <v>5.4477511444948057E-3</v>
      </c>
      <c r="AA146" s="45">
        <v>1.7124580717618354E-2</v>
      </c>
      <c r="AC146" s="19">
        <f t="shared" si="38"/>
        <v>109858.39095131436</v>
      </c>
      <c r="AD146" s="19">
        <f t="shared" si="39"/>
        <v>-7704.018810626585</v>
      </c>
      <c r="AE146" s="19" t="e">
        <f>#REF!-#REF!</f>
        <v>#REF!</v>
      </c>
      <c r="AF146" s="19">
        <f t="shared" si="40"/>
        <v>6093.1294408850954</v>
      </c>
      <c r="AG146" s="19">
        <f t="shared" si="41"/>
        <v>0</v>
      </c>
      <c r="AH146" s="19" t="e">
        <f t="shared" si="51"/>
        <v>#REF!</v>
      </c>
      <c r="AJ146" s="58"/>
    </row>
    <row r="147" spans="1:36" x14ac:dyDescent="0.25">
      <c r="A147" s="42" t="s">
        <v>12</v>
      </c>
      <c r="B147" s="40" t="s">
        <v>224</v>
      </c>
      <c r="C147" s="37">
        <v>2057</v>
      </c>
      <c r="D147" s="54" t="s">
        <v>225</v>
      </c>
      <c r="E147" s="13">
        <v>436</v>
      </c>
      <c r="F147" s="14">
        <v>1809887.9374176341</v>
      </c>
      <c r="G147" s="14">
        <v>78427.679999999993</v>
      </c>
      <c r="H147" s="14">
        <f t="shared" si="42"/>
        <v>1888315.617417634</v>
      </c>
      <c r="I147" s="14">
        <f t="shared" si="43"/>
        <v>4330.999122517509</v>
      </c>
      <c r="J147" s="14">
        <v>0</v>
      </c>
      <c r="K147" s="14">
        <v>0</v>
      </c>
      <c r="L147" s="14">
        <v>93579.970399978047</v>
      </c>
      <c r="M147" s="14"/>
      <c r="N147" s="15"/>
      <c r="O147" s="13">
        <v>432</v>
      </c>
      <c r="P147" s="14">
        <v>1948863.7496088417</v>
      </c>
      <c r="Q147" s="14">
        <f t="shared" si="44"/>
        <v>4511.2586796500964</v>
      </c>
      <c r="R147" s="14">
        <v>0</v>
      </c>
      <c r="S147" s="14">
        <v>0</v>
      </c>
      <c r="T147" s="14">
        <v>119398.73376879421</v>
      </c>
      <c r="U147" s="24">
        <f t="shared" si="45"/>
        <v>25818.763368816159</v>
      </c>
      <c r="V147" s="24">
        <f t="shared" si="46"/>
        <v>60548.132191207726</v>
      </c>
      <c r="W147" s="46">
        <f t="shared" si="47"/>
        <v>3.2064625019630144E-2</v>
      </c>
      <c r="X147" s="34">
        <f t="shared" si="48"/>
        <v>-4</v>
      </c>
      <c r="Y147" s="34">
        <f t="shared" si="49"/>
        <v>180.25955713258736</v>
      </c>
      <c r="Z147" s="46">
        <f t="shared" si="50"/>
        <v>4.162077895499694E-2</v>
      </c>
      <c r="AA147" s="45">
        <v>4.104306024675175E-2</v>
      </c>
      <c r="AC147" s="19">
        <f t="shared" si="38"/>
        <v>138975.81219120766</v>
      </c>
      <c r="AD147" s="19">
        <f t="shared" si="39"/>
        <v>0</v>
      </c>
      <c r="AE147" s="19" t="e">
        <f>#REF!-#REF!</f>
        <v>#REF!</v>
      </c>
      <c r="AF147" s="19">
        <f t="shared" si="40"/>
        <v>25818.763368816159</v>
      </c>
      <c r="AG147" s="19">
        <f t="shared" si="41"/>
        <v>0</v>
      </c>
      <c r="AH147" s="19" t="e">
        <f t="shared" si="51"/>
        <v>#REF!</v>
      </c>
      <c r="AJ147" s="58"/>
    </row>
    <row r="148" spans="1:36" x14ac:dyDescent="0.25">
      <c r="A148" s="42" t="s">
        <v>12</v>
      </c>
      <c r="B148" s="40" t="s">
        <v>226</v>
      </c>
      <c r="C148" s="37">
        <v>2058</v>
      </c>
      <c r="D148" s="54" t="s">
        <v>227</v>
      </c>
      <c r="E148" s="13">
        <v>416</v>
      </c>
      <c r="F148" s="14">
        <v>1560000</v>
      </c>
      <c r="G148" s="14">
        <v>74830.080000000002</v>
      </c>
      <c r="H148" s="14">
        <f t="shared" si="42"/>
        <v>1634830.08</v>
      </c>
      <c r="I148" s="14">
        <f t="shared" si="43"/>
        <v>3929.88</v>
      </c>
      <c r="J148" s="14">
        <v>0</v>
      </c>
      <c r="K148" s="14">
        <v>85415.886135115594</v>
      </c>
      <c r="L148" s="14">
        <v>29269.68239999302</v>
      </c>
      <c r="M148" s="14"/>
      <c r="N148" s="15"/>
      <c r="O148" s="13">
        <v>416</v>
      </c>
      <c r="P148" s="14">
        <v>1738880</v>
      </c>
      <c r="Q148" s="14">
        <f t="shared" si="44"/>
        <v>4180</v>
      </c>
      <c r="R148" s="14">
        <v>0</v>
      </c>
      <c r="S148" s="14">
        <v>142068.40683381789</v>
      </c>
      <c r="T148" s="14">
        <v>33535.364799996314</v>
      </c>
      <c r="U148" s="24">
        <f t="shared" si="45"/>
        <v>4265.6824000032939</v>
      </c>
      <c r="V148" s="24">
        <f t="shared" si="46"/>
        <v>104049.91999999993</v>
      </c>
      <c r="W148" s="46">
        <f t="shared" si="47"/>
        <v>6.3645709283743912E-2</v>
      </c>
      <c r="X148" s="34">
        <f t="shared" si="48"/>
        <v>0</v>
      </c>
      <c r="Y148" s="34">
        <f t="shared" si="49"/>
        <v>250.11999999999989</v>
      </c>
      <c r="Z148" s="46">
        <f t="shared" si="50"/>
        <v>6.3645709283743912E-2</v>
      </c>
      <c r="AA148" s="45">
        <v>6.3645709283743912E-2</v>
      </c>
      <c r="AC148" s="19">
        <f t="shared" si="38"/>
        <v>178880</v>
      </c>
      <c r="AD148" s="19">
        <f t="shared" si="39"/>
        <v>0</v>
      </c>
      <c r="AE148" s="19" t="e">
        <f>#REF!-#REF!</f>
        <v>#REF!</v>
      </c>
      <c r="AF148" s="19">
        <f t="shared" si="40"/>
        <v>4265.6824000032939</v>
      </c>
      <c r="AG148" s="19">
        <f t="shared" si="41"/>
        <v>56652.520698702298</v>
      </c>
      <c r="AH148" s="19" t="e">
        <f t="shared" si="51"/>
        <v>#REF!</v>
      </c>
      <c r="AJ148" s="58"/>
    </row>
    <row r="149" spans="1:36" x14ac:dyDescent="0.25">
      <c r="A149" s="42" t="s">
        <v>12</v>
      </c>
      <c r="B149" s="40"/>
      <c r="C149" s="37">
        <v>3368</v>
      </c>
      <c r="D149" s="59" t="s">
        <v>228</v>
      </c>
      <c r="E149" s="13">
        <v>185</v>
      </c>
      <c r="F149" s="14">
        <v>727042.81919393293</v>
      </c>
      <c r="G149" s="14">
        <v>33277.800000000003</v>
      </c>
      <c r="H149" s="14">
        <f t="shared" si="42"/>
        <v>760320.61919393297</v>
      </c>
      <c r="I149" s="14">
        <f t="shared" si="43"/>
        <v>4109.8411848320702</v>
      </c>
      <c r="J149" s="14">
        <v>33292.819193932926</v>
      </c>
      <c r="K149" s="14">
        <v>5575.7832221407716</v>
      </c>
      <c r="L149" s="14">
        <v>750.11999999982243</v>
      </c>
      <c r="M149" s="14"/>
      <c r="N149" s="15"/>
      <c r="O149" s="13">
        <v>172</v>
      </c>
      <c r="P149" s="14">
        <v>727118.90604466817</v>
      </c>
      <c r="Q149" s="14">
        <f t="shared" si="44"/>
        <v>4227.4355002596985</v>
      </c>
      <c r="R149" s="14">
        <v>8158.9060446681688</v>
      </c>
      <c r="S149" s="14">
        <v>21361.422741912538</v>
      </c>
      <c r="T149" s="14">
        <v>483.53681297291979</v>
      </c>
      <c r="U149" s="24">
        <f t="shared" si="45"/>
        <v>-266.58318702690264</v>
      </c>
      <c r="V149" s="24">
        <f t="shared" si="46"/>
        <v>-33201.713149264804</v>
      </c>
      <c r="W149" s="46">
        <f t="shared" si="47"/>
        <v>-4.3668042548239971E-2</v>
      </c>
      <c r="X149" s="34">
        <f t="shared" si="48"/>
        <v>-13</v>
      </c>
      <c r="Y149" s="34">
        <f t="shared" si="49"/>
        <v>117.59431542762832</v>
      </c>
      <c r="Z149" s="46">
        <f t="shared" si="50"/>
        <v>2.8612861212648832E-2</v>
      </c>
      <c r="AA149" s="45">
        <v>1.7070930970972897E-2</v>
      </c>
      <c r="AC149" s="19">
        <f t="shared" si="38"/>
        <v>76.086850735242479</v>
      </c>
      <c r="AD149" s="19">
        <f t="shared" si="39"/>
        <v>-25133.913149264758</v>
      </c>
      <c r="AE149" s="19" t="e">
        <f>#REF!-#REF!</f>
        <v>#REF!</v>
      </c>
      <c r="AF149" s="19">
        <f t="shared" si="40"/>
        <v>-266.58318702690264</v>
      </c>
      <c r="AG149" s="19">
        <f t="shared" si="41"/>
        <v>15785.639519771767</v>
      </c>
      <c r="AH149" s="19" t="e">
        <f t="shared" si="51"/>
        <v>#REF!</v>
      </c>
      <c r="AJ149" s="58"/>
    </row>
    <row r="150" spans="1:36" x14ac:dyDescent="0.25">
      <c r="A150" s="42" t="s">
        <v>12</v>
      </c>
      <c r="B150" s="40"/>
      <c r="C150" s="37">
        <v>2060</v>
      </c>
      <c r="D150" s="54" t="s">
        <v>229</v>
      </c>
      <c r="E150" s="13">
        <v>558</v>
      </c>
      <c r="F150" s="14">
        <v>2424925.9014197406</v>
      </c>
      <c r="G150" s="14">
        <v>100373.04</v>
      </c>
      <c r="H150" s="14">
        <f t="shared" si="42"/>
        <v>2525298.9414197407</v>
      </c>
      <c r="I150" s="14">
        <f t="shared" si="43"/>
        <v>4525.6253430461302</v>
      </c>
      <c r="J150" s="14">
        <v>13074.084792856593</v>
      </c>
      <c r="K150" s="14">
        <v>0</v>
      </c>
      <c r="L150" s="14">
        <v>189975.39119995516</v>
      </c>
      <c r="M150" s="14"/>
      <c r="N150" s="15"/>
      <c r="O150" s="13">
        <v>528</v>
      </c>
      <c r="P150" s="14">
        <v>2465504.2124183634</v>
      </c>
      <c r="Q150" s="14">
        <f t="shared" si="44"/>
        <v>4669.5155538226581</v>
      </c>
      <c r="R150" s="14">
        <v>0</v>
      </c>
      <c r="S150" s="14">
        <v>0</v>
      </c>
      <c r="T150" s="14">
        <v>207353.60137632125</v>
      </c>
      <c r="U150" s="24">
        <f t="shared" si="45"/>
        <v>17378.21017636609</v>
      </c>
      <c r="V150" s="24">
        <f t="shared" si="46"/>
        <v>-59794.729001377244</v>
      </c>
      <c r="W150" s="46">
        <f t="shared" si="47"/>
        <v>-2.367827745881057E-2</v>
      </c>
      <c r="X150" s="34">
        <f t="shared" si="48"/>
        <v>-30</v>
      </c>
      <c r="Y150" s="34">
        <f t="shared" si="49"/>
        <v>143.89021077652797</v>
      </c>
      <c r="Z150" s="46">
        <f t="shared" si="50"/>
        <v>3.1794547685575214E-2</v>
      </c>
      <c r="AA150" s="45">
        <v>2.9143672328936665E-2</v>
      </c>
      <c r="AC150" s="19">
        <f t="shared" si="38"/>
        <v>40578.310998622794</v>
      </c>
      <c r="AD150" s="19">
        <f t="shared" si="39"/>
        <v>-13074.084792856593</v>
      </c>
      <c r="AE150" s="19" t="e">
        <f>#REF!-#REF!</f>
        <v>#REF!</v>
      </c>
      <c r="AF150" s="19">
        <f t="shared" si="40"/>
        <v>17378.21017636609</v>
      </c>
      <c r="AG150" s="19">
        <f t="shared" si="41"/>
        <v>0</v>
      </c>
      <c r="AH150" s="19" t="e">
        <f t="shared" si="51"/>
        <v>#REF!</v>
      </c>
      <c r="AJ150" s="58"/>
    </row>
    <row r="151" spans="1:36" x14ac:dyDescent="0.25">
      <c r="A151" s="42" t="s">
        <v>12</v>
      </c>
      <c r="B151" s="40"/>
      <c r="C151" s="37">
        <v>2061</v>
      </c>
      <c r="D151" s="54" t="s">
        <v>230</v>
      </c>
      <c r="E151" s="13">
        <v>538</v>
      </c>
      <c r="F151" s="14">
        <v>2059090.6777303598</v>
      </c>
      <c r="G151" s="14">
        <v>96775.44</v>
      </c>
      <c r="H151" s="14">
        <f t="shared" si="42"/>
        <v>2155866.11773036</v>
      </c>
      <c r="I151" s="14">
        <f t="shared" si="43"/>
        <v>4007.1860924356133</v>
      </c>
      <c r="J151" s="14">
        <v>0</v>
      </c>
      <c r="K151" s="14">
        <v>0</v>
      </c>
      <c r="L151" s="14">
        <v>106792.08399997486</v>
      </c>
      <c r="M151" s="14"/>
      <c r="N151" s="15"/>
      <c r="O151" s="13">
        <v>521</v>
      </c>
      <c r="P151" s="14">
        <v>2177780</v>
      </c>
      <c r="Q151" s="14">
        <f t="shared" si="44"/>
        <v>4180</v>
      </c>
      <c r="R151" s="14">
        <v>0</v>
      </c>
      <c r="S151" s="14">
        <v>19577.275824322627</v>
      </c>
      <c r="T151" s="14">
        <v>114066.89090556362</v>
      </c>
      <c r="U151" s="24">
        <f t="shared" si="45"/>
        <v>7274.8069055887609</v>
      </c>
      <c r="V151" s="24">
        <f t="shared" si="46"/>
        <v>21913.882269639987</v>
      </c>
      <c r="W151" s="46">
        <f t="shared" si="47"/>
        <v>1.016476955104717E-2</v>
      </c>
      <c r="X151" s="34">
        <f t="shared" si="48"/>
        <v>-17</v>
      </c>
      <c r="Y151" s="34">
        <f t="shared" si="49"/>
        <v>172.81390756438668</v>
      </c>
      <c r="Z151" s="46">
        <f t="shared" si="50"/>
        <v>4.3126000035438539E-2</v>
      </c>
      <c r="AA151" s="45">
        <v>4.3126000035438539E-2</v>
      </c>
      <c r="AC151" s="19">
        <f t="shared" si="38"/>
        <v>118689.32226964016</v>
      </c>
      <c r="AD151" s="19">
        <f t="shared" si="39"/>
        <v>0</v>
      </c>
      <c r="AE151" s="19" t="e">
        <f>#REF!-#REF!</f>
        <v>#REF!</v>
      </c>
      <c r="AF151" s="19">
        <f t="shared" si="40"/>
        <v>7274.8069055887609</v>
      </c>
      <c r="AG151" s="19">
        <f t="shared" si="41"/>
        <v>19577.275824322627</v>
      </c>
      <c r="AH151" s="19" t="e">
        <f t="shared" si="51"/>
        <v>#REF!</v>
      </c>
      <c r="AJ151" s="58"/>
    </row>
    <row r="152" spans="1:36" x14ac:dyDescent="0.25">
      <c r="A152" s="42" t="s">
        <v>12</v>
      </c>
      <c r="B152" s="40" t="s">
        <v>231</v>
      </c>
      <c r="C152" s="37">
        <v>2200</v>
      </c>
      <c r="D152" s="54" t="s">
        <v>232</v>
      </c>
      <c r="E152" s="13">
        <v>204</v>
      </c>
      <c r="F152" s="14">
        <v>902111.55170811072</v>
      </c>
      <c r="G152" s="14">
        <v>36695.519999999997</v>
      </c>
      <c r="H152" s="14">
        <f t="shared" si="42"/>
        <v>938807.07170811074</v>
      </c>
      <c r="I152" s="14">
        <f t="shared" si="43"/>
        <v>4601.9954495495622</v>
      </c>
      <c r="J152" s="14">
        <v>16195.668712443206</v>
      </c>
      <c r="K152" s="14">
        <v>0</v>
      </c>
      <c r="L152" s="14">
        <v>49902.983199988259</v>
      </c>
      <c r="M152" s="14"/>
      <c r="N152" s="15"/>
      <c r="O152" s="13">
        <v>204</v>
      </c>
      <c r="P152" s="14">
        <v>959716.88234482764</v>
      </c>
      <c r="Q152" s="14">
        <f t="shared" si="44"/>
        <v>4704.4945212981747</v>
      </c>
      <c r="R152" s="14">
        <v>0</v>
      </c>
      <c r="S152" s="14">
        <v>0</v>
      </c>
      <c r="T152" s="14">
        <v>62344.973599993144</v>
      </c>
      <c r="U152" s="24">
        <f t="shared" si="45"/>
        <v>12441.990400004885</v>
      </c>
      <c r="V152" s="24">
        <f t="shared" si="46"/>
        <v>20909.810636716895</v>
      </c>
      <c r="W152" s="46">
        <f t="shared" si="47"/>
        <v>2.2272745132471794E-2</v>
      </c>
      <c r="X152" s="34">
        <f t="shared" si="48"/>
        <v>0</v>
      </c>
      <c r="Y152" s="34">
        <f t="shared" si="49"/>
        <v>102.49907174861255</v>
      </c>
      <c r="Z152" s="46">
        <f t="shared" si="50"/>
        <v>2.2272745132471794E-2</v>
      </c>
      <c r="AA152" s="45">
        <v>2.2272745132466243E-2</v>
      </c>
      <c r="AC152" s="19">
        <f t="shared" si="38"/>
        <v>57605.330636716913</v>
      </c>
      <c r="AD152" s="19">
        <f t="shared" si="39"/>
        <v>-16195.668712443206</v>
      </c>
      <c r="AE152" s="19" t="e">
        <f>#REF!-#REF!</f>
        <v>#REF!</v>
      </c>
      <c r="AF152" s="19">
        <f t="shared" si="40"/>
        <v>12441.990400004885</v>
      </c>
      <c r="AG152" s="19">
        <f t="shared" si="41"/>
        <v>0</v>
      </c>
      <c r="AH152" s="19" t="e">
        <f t="shared" si="51"/>
        <v>#REF!</v>
      </c>
      <c r="AJ152" s="58"/>
    </row>
    <row r="153" spans="1:36" x14ac:dyDescent="0.25">
      <c r="A153" s="42" t="s">
        <v>12</v>
      </c>
      <c r="B153" s="40" t="s">
        <v>233</v>
      </c>
      <c r="C153" s="37">
        <v>3362</v>
      </c>
      <c r="D153" s="59" t="s">
        <v>234</v>
      </c>
      <c r="E153" s="13">
        <v>275</v>
      </c>
      <c r="F153" s="14">
        <v>1105443.1443464416</v>
      </c>
      <c r="G153" s="14">
        <v>49467</v>
      </c>
      <c r="H153" s="14">
        <f t="shared" si="42"/>
        <v>1154910.1443464416</v>
      </c>
      <c r="I153" s="14">
        <f t="shared" si="43"/>
        <v>4199.6732521688782</v>
      </c>
      <c r="J153" s="14">
        <v>15255.392557921237</v>
      </c>
      <c r="K153" s="14">
        <v>0</v>
      </c>
      <c r="L153" s="14">
        <v>26499.239199993775</v>
      </c>
      <c r="M153" s="14"/>
      <c r="N153" s="15"/>
      <c r="O153" s="13">
        <v>243</v>
      </c>
      <c r="P153" s="14">
        <v>1052558.661499742</v>
      </c>
      <c r="Q153" s="14">
        <f t="shared" si="44"/>
        <v>4331.5171255133409</v>
      </c>
      <c r="R153" s="14">
        <v>1987.9286538658198</v>
      </c>
      <c r="S153" s="14">
        <v>0</v>
      </c>
      <c r="T153" s="14">
        <v>25638.392395633546</v>
      </c>
      <c r="U153" s="24">
        <f t="shared" si="45"/>
        <v>-860.84680436022973</v>
      </c>
      <c r="V153" s="24">
        <f t="shared" si="46"/>
        <v>-102351.48284669966</v>
      </c>
      <c r="W153" s="46">
        <f t="shared" si="47"/>
        <v>-8.862289706929527E-2</v>
      </c>
      <c r="X153" s="34">
        <f t="shared" si="48"/>
        <v>-32</v>
      </c>
      <c r="Y153" s="34">
        <f t="shared" si="49"/>
        <v>131.84387334446274</v>
      </c>
      <c r="Z153" s="46">
        <f t="shared" si="50"/>
        <v>3.1393840765200798E-2</v>
      </c>
      <c r="AA153" s="45">
        <v>1.7959688057521239E-2</v>
      </c>
      <c r="AC153" s="19">
        <f t="shared" si="38"/>
        <v>-52884.482846699655</v>
      </c>
      <c r="AD153" s="19">
        <f t="shared" si="39"/>
        <v>-13267.463904055418</v>
      </c>
      <c r="AE153" s="19" t="e">
        <f>#REF!-#REF!</f>
        <v>#REF!</v>
      </c>
      <c r="AF153" s="19">
        <f t="shared" si="40"/>
        <v>-860.84680436022973</v>
      </c>
      <c r="AG153" s="19">
        <f t="shared" si="41"/>
        <v>0</v>
      </c>
      <c r="AH153" s="19" t="e">
        <f t="shared" si="51"/>
        <v>#REF!</v>
      </c>
      <c r="AJ153" s="58"/>
    </row>
    <row r="154" spans="1:36" x14ac:dyDescent="0.25">
      <c r="A154" s="42" t="s">
        <v>12</v>
      </c>
      <c r="B154" s="40"/>
      <c r="C154" s="37">
        <v>2135</v>
      </c>
      <c r="D154" s="59" t="s">
        <v>235</v>
      </c>
      <c r="E154" s="13">
        <v>291</v>
      </c>
      <c r="F154" s="14">
        <v>1283048.5175271144</v>
      </c>
      <c r="G154" s="14">
        <v>52345.08</v>
      </c>
      <c r="H154" s="14">
        <f t="shared" si="42"/>
        <v>1335393.5975271144</v>
      </c>
      <c r="I154" s="14">
        <f t="shared" si="43"/>
        <v>4588.9814348010805</v>
      </c>
      <c r="J154" s="14">
        <v>16969.842344644247</v>
      </c>
      <c r="K154" s="14">
        <v>0</v>
      </c>
      <c r="L154" s="14">
        <v>65315.448799984522</v>
      </c>
      <c r="M154" s="14"/>
      <c r="N154" s="15"/>
      <c r="O154" s="13">
        <v>289</v>
      </c>
      <c r="P154" s="14">
        <v>1351209.5169539617</v>
      </c>
      <c r="Q154" s="14">
        <f t="shared" si="44"/>
        <v>4675.4654565881028</v>
      </c>
      <c r="R154" s="14">
        <v>14602.681824169122</v>
      </c>
      <c r="S154" s="14">
        <v>0</v>
      </c>
      <c r="T154" s="14">
        <v>56046.16526459864</v>
      </c>
      <c r="U154" s="24">
        <f t="shared" si="45"/>
        <v>-9269.2835353858827</v>
      </c>
      <c r="V154" s="24">
        <f t="shared" si="46"/>
        <v>15815.919426847249</v>
      </c>
      <c r="W154" s="46">
        <f t="shared" si="47"/>
        <v>1.184363880142536E-2</v>
      </c>
      <c r="X154" s="34">
        <f t="shared" si="48"/>
        <v>-2</v>
      </c>
      <c r="Y154" s="34">
        <f t="shared" si="49"/>
        <v>86.484021787022357</v>
      </c>
      <c r="Z154" s="46">
        <f t="shared" si="50"/>
        <v>1.8846016924618736E-2</v>
      </c>
      <c r="AA154" s="45">
        <v>1.8235443868861445E-2</v>
      </c>
      <c r="AC154" s="19">
        <f t="shared" si="38"/>
        <v>68160.999426847324</v>
      </c>
      <c r="AD154" s="19">
        <f t="shared" si="39"/>
        <v>-2367.1605204751249</v>
      </c>
      <c r="AE154" s="19" t="e">
        <f>#REF!-#REF!</f>
        <v>#REF!</v>
      </c>
      <c r="AF154" s="19">
        <f t="shared" si="40"/>
        <v>-9269.2835353858827</v>
      </c>
      <c r="AG154" s="19">
        <f t="shared" si="41"/>
        <v>0</v>
      </c>
      <c r="AH154" s="19" t="e">
        <f t="shared" si="51"/>
        <v>#REF!</v>
      </c>
      <c r="AJ154" s="58"/>
    </row>
    <row r="155" spans="1:36" x14ac:dyDescent="0.25">
      <c r="A155" s="42" t="s">
        <v>12</v>
      </c>
      <c r="B155" s="40" t="s">
        <v>236</v>
      </c>
      <c r="C155" s="37">
        <v>2071</v>
      </c>
      <c r="D155" s="54" t="s">
        <v>237</v>
      </c>
      <c r="E155" s="13">
        <v>429</v>
      </c>
      <c r="F155" s="14">
        <v>1704880.6903138121</v>
      </c>
      <c r="G155" s="14">
        <v>77168.52</v>
      </c>
      <c r="H155" s="14">
        <f t="shared" si="42"/>
        <v>1782049.2103138121</v>
      </c>
      <c r="I155" s="14">
        <f t="shared" si="43"/>
        <v>4153.9608632023592</v>
      </c>
      <c r="J155" s="14">
        <v>0</v>
      </c>
      <c r="K155" s="14">
        <v>0</v>
      </c>
      <c r="L155" s="14">
        <v>46702.471199988999</v>
      </c>
      <c r="M155" s="14"/>
      <c r="N155" s="15"/>
      <c r="O155" s="13">
        <v>427</v>
      </c>
      <c r="P155" s="14">
        <v>1832745.7832091439</v>
      </c>
      <c r="Q155" s="14">
        <f t="shared" si="44"/>
        <v>4292.1446913563086</v>
      </c>
      <c r="R155" s="14">
        <v>0</v>
      </c>
      <c r="S155" s="14">
        <v>0</v>
      </c>
      <c r="T155" s="14">
        <v>56136.089894632518</v>
      </c>
      <c r="U155" s="24">
        <f t="shared" si="45"/>
        <v>9433.6186946435191</v>
      </c>
      <c r="V155" s="24">
        <f t="shared" si="46"/>
        <v>50696.572895331774</v>
      </c>
      <c r="W155" s="46">
        <f t="shared" si="47"/>
        <v>2.8448469661735309E-2</v>
      </c>
      <c r="X155" s="34">
        <f t="shared" si="48"/>
        <v>-2</v>
      </c>
      <c r="Y155" s="34">
        <f t="shared" si="49"/>
        <v>138.18382815394943</v>
      </c>
      <c r="Z155" s="46">
        <f t="shared" si="50"/>
        <v>3.3265558512609816E-2</v>
      </c>
      <c r="AA155" s="45">
        <v>3.2955889891733259E-2</v>
      </c>
      <c r="AC155" s="19">
        <f t="shared" si="38"/>
        <v>127865.09289533179</v>
      </c>
      <c r="AD155" s="19">
        <f t="shared" si="39"/>
        <v>0</v>
      </c>
      <c r="AE155" s="19" t="e">
        <f>#REF!-#REF!</f>
        <v>#REF!</v>
      </c>
      <c r="AF155" s="19">
        <f t="shared" si="40"/>
        <v>9433.6186946435191</v>
      </c>
      <c r="AG155" s="19">
        <f t="shared" si="41"/>
        <v>0</v>
      </c>
      <c r="AH155" s="19" t="e">
        <f t="shared" si="51"/>
        <v>#REF!</v>
      </c>
      <c r="AJ155" s="58"/>
    </row>
    <row r="156" spans="1:36" x14ac:dyDescent="0.25">
      <c r="A156" s="42" t="s">
        <v>12</v>
      </c>
      <c r="B156" s="40"/>
      <c r="C156" s="37">
        <v>2193</v>
      </c>
      <c r="D156" s="54" t="s">
        <v>238</v>
      </c>
      <c r="E156" s="13">
        <v>378</v>
      </c>
      <c r="F156" s="14">
        <v>1676699.7577101279</v>
      </c>
      <c r="G156" s="14">
        <v>85652.708599999998</v>
      </c>
      <c r="H156" s="14">
        <f t="shared" si="42"/>
        <v>1762352.4663101279</v>
      </c>
      <c r="I156" s="14">
        <f t="shared" si="43"/>
        <v>4662.3081119315548</v>
      </c>
      <c r="J156" s="14">
        <v>5128.2376803942025</v>
      </c>
      <c r="K156" s="14">
        <v>0</v>
      </c>
      <c r="L156" s="14">
        <v>114628.33759997299</v>
      </c>
      <c r="M156" s="14"/>
      <c r="N156" s="15"/>
      <c r="O156" s="13">
        <v>372</v>
      </c>
      <c r="P156" s="14">
        <v>1785481.5303127968</v>
      </c>
      <c r="Q156" s="14">
        <f t="shared" si="44"/>
        <v>4799.6815330989166</v>
      </c>
      <c r="R156" s="14">
        <v>0</v>
      </c>
      <c r="S156" s="14">
        <v>0</v>
      </c>
      <c r="T156" s="14">
        <v>141215.28924442892</v>
      </c>
      <c r="U156" s="24">
        <f t="shared" si="45"/>
        <v>26586.951644455927</v>
      </c>
      <c r="V156" s="24">
        <f t="shared" si="46"/>
        <v>23129.064002668951</v>
      </c>
      <c r="W156" s="46">
        <f t="shared" si="47"/>
        <v>1.3123971762070141E-2</v>
      </c>
      <c r="X156" s="34">
        <f t="shared" si="48"/>
        <v>-6</v>
      </c>
      <c r="Y156" s="34">
        <f t="shared" si="49"/>
        <v>137.37342116736181</v>
      </c>
      <c r="Z156" s="46">
        <f t="shared" si="50"/>
        <v>2.9464680984039315E-2</v>
      </c>
      <c r="AA156" s="45">
        <v>2.8386404057340942E-2</v>
      </c>
      <c r="AC156" s="19">
        <f t="shared" si="38"/>
        <v>108781.77260266896</v>
      </c>
      <c r="AD156" s="19">
        <f t="shared" si="39"/>
        <v>-5128.2376803942025</v>
      </c>
      <c r="AE156" s="19" t="e">
        <f>#REF!-#REF!</f>
        <v>#REF!</v>
      </c>
      <c r="AF156" s="19">
        <f t="shared" si="40"/>
        <v>26586.951644455927</v>
      </c>
      <c r="AG156" s="19">
        <f t="shared" si="41"/>
        <v>0</v>
      </c>
      <c r="AH156" s="19" t="e">
        <f t="shared" si="51"/>
        <v>#REF!</v>
      </c>
      <c r="AJ156" s="58"/>
    </row>
    <row r="157" spans="1:36" x14ac:dyDescent="0.25">
      <c r="A157" s="42" t="s">
        <v>12</v>
      </c>
      <c r="B157" s="40"/>
      <c r="C157" s="37">
        <v>2028</v>
      </c>
      <c r="D157" s="59" t="s">
        <v>239</v>
      </c>
      <c r="E157" s="13">
        <v>550</v>
      </c>
      <c r="F157" s="14">
        <v>2462177.1425563409</v>
      </c>
      <c r="G157" s="14">
        <v>98934</v>
      </c>
      <c r="H157" s="14">
        <f t="shared" si="42"/>
        <v>2561111.1425563409</v>
      </c>
      <c r="I157" s="14">
        <f t="shared" si="43"/>
        <v>4656.5657137388016</v>
      </c>
      <c r="J157" s="14">
        <v>55263.805314639118</v>
      </c>
      <c r="K157" s="14">
        <v>0</v>
      </c>
      <c r="L157" s="14">
        <v>147468.59119996536</v>
      </c>
      <c r="M157" s="14"/>
      <c r="N157" s="15"/>
      <c r="O157" s="13">
        <v>526</v>
      </c>
      <c r="P157" s="14">
        <v>2501228.2695915778</v>
      </c>
      <c r="Q157" s="14">
        <f t="shared" si="44"/>
        <v>4755.1868243185891</v>
      </c>
      <c r="R157" s="14">
        <v>26191.682657264639</v>
      </c>
      <c r="S157" s="14">
        <v>0</v>
      </c>
      <c r="T157" s="14">
        <v>154238.31054543756</v>
      </c>
      <c r="U157" s="24">
        <f t="shared" si="45"/>
        <v>6769.7193454722001</v>
      </c>
      <c r="V157" s="24">
        <f t="shared" si="46"/>
        <v>-59882.872964763083</v>
      </c>
      <c r="W157" s="46">
        <f t="shared" si="47"/>
        <v>-2.3381598701332273E-2</v>
      </c>
      <c r="X157" s="34">
        <f t="shared" si="48"/>
        <v>-24</v>
      </c>
      <c r="Y157" s="34">
        <f t="shared" si="49"/>
        <v>98.621110579787455</v>
      </c>
      <c r="Z157" s="46">
        <f t="shared" si="50"/>
        <v>2.1178936719139285E-2</v>
      </c>
      <c r="AA157" s="45">
        <v>1.907993959307519E-2</v>
      </c>
      <c r="AC157" s="19">
        <f t="shared" si="38"/>
        <v>39051.127035236917</v>
      </c>
      <c r="AD157" s="19">
        <f t="shared" si="39"/>
        <v>-29072.122657374479</v>
      </c>
      <c r="AE157" s="19" t="e">
        <f>#REF!-#REF!</f>
        <v>#REF!</v>
      </c>
      <c r="AF157" s="19">
        <f t="shared" si="40"/>
        <v>6769.7193454722001</v>
      </c>
      <c r="AG157" s="19">
        <f t="shared" si="41"/>
        <v>0</v>
      </c>
      <c r="AH157" s="19" t="e">
        <f t="shared" si="51"/>
        <v>#REF!</v>
      </c>
      <c r="AJ157" s="58"/>
    </row>
    <row r="158" spans="1:36" x14ac:dyDescent="0.25">
      <c r="A158" s="42" t="s">
        <v>12</v>
      </c>
      <c r="B158" s="40"/>
      <c r="C158" s="37">
        <v>2012</v>
      </c>
      <c r="D158" s="59" t="s">
        <v>240</v>
      </c>
      <c r="E158" s="13">
        <v>468</v>
      </c>
      <c r="F158" s="14">
        <v>2124735.1113648228</v>
      </c>
      <c r="G158" s="14">
        <v>84183.84</v>
      </c>
      <c r="H158" s="14">
        <f t="shared" si="42"/>
        <v>2208918.9513648227</v>
      </c>
      <c r="I158" s="14">
        <f t="shared" si="43"/>
        <v>4719.9122892410742</v>
      </c>
      <c r="J158" s="14">
        <v>15138.973459175089</v>
      </c>
      <c r="K158" s="14">
        <v>0</v>
      </c>
      <c r="L158" s="14">
        <v>159985.5935999623</v>
      </c>
      <c r="M158" s="14"/>
      <c r="N158" s="15"/>
      <c r="O158" s="13">
        <v>429</v>
      </c>
      <c r="P158" s="14">
        <v>2072997.4446461098</v>
      </c>
      <c r="Q158" s="14">
        <f t="shared" si="44"/>
        <v>4832.1618756319576</v>
      </c>
      <c r="R158" s="14">
        <v>25031.574179869378</v>
      </c>
      <c r="S158" s="14">
        <v>0</v>
      </c>
      <c r="T158" s="14">
        <v>132158.64199998544</v>
      </c>
      <c r="U158" s="24">
        <f t="shared" si="45"/>
        <v>-27826.951599976863</v>
      </c>
      <c r="V158" s="24">
        <f t="shared" si="46"/>
        <v>-135921.50671871286</v>
      </c>
      <c r="W158" s="46">
        <f t="shared" si="47"/>
        <v>-6.1533043860541481E-2</v>
      </c>
      <c r="X158" s="34">
        <f t="shared" si="48"/>
        <v>-39</v>
      </c>
      <c r="Y158" s="34">
        <f t="shared" si="49"/>
        <v>112.24958639088345</v>
      </c>
      <c r="Z158" s="46">
        <f t="shared" si="50"/>
        <v>2.3782133970318364E-2</v>
      </c>
      <c r="AA158" s="45">
        <v>1.8933244264782045E-2</v>
      </c>
      <c r="AC158" s="19">
        <f t="shared" si="38"/>
        <v>-51737.666718713008</v>
      </c>
      <c r="AD158" s="19">
        <f t="shared" si="39"/>
        <v>9892.6007206942886</v>
      </c>
      <c r="AE158" s="19" t="e">
        <f>#REF!-#REF!</f>
        <v>#REF!</v>
      </c>
      <c r="AF158" s="19">
        <f t="shared" si="40"/>
        <v>-27826.951599976863</v>
      </c>
      <c r="AG158" s="19">
        <f t="shared" si="41"/>
        <v>0</v>
      </c>
      <c r="AH158" s="19" t="e">
        <f t="shared" si="51"/>
        <v>#REF!</v>
      </c>
      <c r="AJ158" s="58"/>
    </row>
    <row r="159" spans="1:36" x14ac:dyDescent="0.25">
      <c r="A159" s="42" t="s">
        <v>12</v>
      </c>
      <c r="B159" s="40" t="s">
        <v>241</v>
      </c>
      <c r="C159" s="37">
        <v>2074</v>
      </c>
      <c r="D159" s="54" t="s">
        <v>242</v>
      </c>
      <c r="E159" s="13">
        <v>618</v>
      </c>
      <c r="F159" s="14">
        <v>2425340.4249154199</v>
      </c>
      <c r="G159" s="14">
        <v>111165.84</v>
      </c>
      <c r="H159" s="14">
        <f t="shared" si="42"/>
        <v>2536506.2649154197</v>
      </c>
      <c r="I159" s="14">
        <f t="shared" si="43"/>
        <v>4104.379069442427</v>
      </c>
      <c r="J159" s="14">
        <v>0</v>
      </c>
      <c r="K159" s="14">
        <v>0</v>
      </c>
      <c r="L159" s="14">
        <v>111562.84719997375</v>
      </c>
      <c r="M159" s="14"/>
      <c r="N159" s="15"/>
      <c r="O159" s="13">
        <v>624</v>
      </c>
      <c r="P159" s="14">
        <v>2644443.8832549015</v>
      </c>
      <c r="Q159" s="14">
        <f t="shared" si="44"/>
        <v>4237.8908385495215</v>
      </c>
      <c r="R159" s="14">
        <v>0</v>
      </c>
      <c r="S159" s="14">
        <v>0</v>
      </c>
      <c r="T159" s="14">
        <v>128182.8360698888</v>
      </c>
      <c r="U159" s="24">
        <f t="shared" si="45"/>
        <v>16619.988869915047</v>
      </c>
      <c r="V159" s="24">
        <f t="shared" si="46"/>
        <v>107937.61833948176</v>
      </c>
      <c r="W159" s="46">
        <f t="shared" si="47"/>
        <v>4.255365730117E-2</v>
      </c>
      <c r="X159" s="34">
        <f t="shared" si="48"/>
        <v>6</v>
      </c>
      <c r="Y159" s="34">
        <f t="shared" si="49"/>
        <v>133.51176910709455</v>
      </c>
      <c r="Z159" s="46">
        <f t="shared" si="50"/>
        <v>3.2529102904043317E-2</v>
      </c>
      <c r="AA159" s="45">
        <v>3.2975730438197903E-2</v>
      </c>
      <c r="AC159" s="19">
        <f t="shared" si="38"/>
        <v>219103.45833948161</v>
      </c>
      <c r="AD159" s="19">
        <f t="shared" si="39"/>
        <v>0</v>
      </c>
      <c r="AE159" s="19" t="e">
        <f>#REF!-#REF!</f>
        <v>#REF!</v>
      </c>
      <c r="AF159" s="19">
        <f t="shared" si="40"/>
        <v>16619.988869915047</v>
      </c>
      <c r="AG159" s="19">
        <f t="shared" si="41"/>
        <v>0</v>
      </c>
      <c r="AH159" s="19" t="e">
        <f t="shared" si="51"/>
        <v>#REF!</v>
      </c>
      <c r="AJ159" s="58"/>
    </row>
    <row r="160" spans="1:36" x14ac:dyDescent="0.25">
      <c r="A160" s="42" t="s">
        <v>12</v>
      </c>
      <c r="B160" s="40"/>
      <c r="C160" s="37">
        <v>2117</v>
      </c>
      <c r="D160" s="54" t="s">
        <v>243</v>
      </c>
      <c r="E160" s="13">
        <v>337</v>
      </c>
      <c r="F160" s="14">
        <v>1263750</v>
      </c>
      <c r="G160" s="14">
        <v>60619.56</v>
      </c>
      <c r="H160" s="14">
        <f t="shared" si="42"/>
        <v>1324369.56</v>
      </c>
      <c r="I160" s="14">
        <f t="shared" si="43"/>
        <v>3929.88</v>
      </c>
      <c r="J160" s="14">
        <v>0</v>
      </c>
      <c r="K160" s="14">
        <v>42896.628797124074</v>
      </c>
      <c r="L160" s="14">
        <v>14282.284799996631</v>
      </c>
      <c r="M160" s="14"/>
      <c r="N160" s="15"/>
      <c r="O160" s="13">
        <v>327</v>
      </c>
      <c r="P160" s="14">
        <v>1366860</v>
      </c>
      <c r="Q160" s="14">
        <f t="shared" si="44"/>
        <v>4180</v>
      </c>
      <c r="R160" s="14">
        <v>0</v>
      </c>
      <c r="S160" s="14">
        <v>82761.646365293811</v>
      </c>
      <c r="T160" s="14">
        <v>16090.585951333544</v>
      </c>
      <c r="U160" s="24">
        <f t="shared" si="45"/>
        <v>1808.3011513369129</v>
      </c>
      <c r="V160" s="24">
        <f t="shared" si="46"/>
        <v>42490.439999999944</v>
      </c>
      <c r="W160" s="46">
        <f t="shared" si="47"/>
        <v>3.2083522064641823E-2</v>
      </c>
      <c r="X160" s="34">
        <f t="shared" si="48"/>
        <v>-10</v>
      </c>
      <c r="Y160" s="34">
        <f t="shared" si="49"/>
        <v>250.11999999999989</v>
      </c>
      <c r="Z160" s="46">
        <f t="shared" si="50"/>
        <v>6.3645709283743912E-2</v>
      </c>
      <c r="AA160" s="45">
        <v>6.3645709283743912E-2</v>
      </c>
      <c r="AC160" s="19">
        <f t="shared" si="38"/>
        <v>103110</v>
      </c>
      <c r="AD160" s="19">
        <f t="shared" si="39"/>
        <v>0</v>
      </c>
      <c r="AE160" s="19" t="e">
        <f>#REF!-#REF!</f>
        <v>#REF!</v>
      </c>
      <c r="AF160" s="19">
        <f t="shared" si="40"/>
        <v>1808.3011513369129</v>
      </c>
      <c r="AG160" s="19">
        <f t="shared" si="41"/>
        <v>39865.017568169736</v>
      </c>
      <c r="AH160" s="19" t="e">
        <f t="shared" si="51"/>
        <v>#REF!</v>
      </c>
      <c r="AJ160" s="58"/>
    </row>
    <row r="161" spans="1:36" x14ac:dyDescent="0.25">
      <c r="A161" s="42" t="s">
        <v>12</v>
      </c>
      <c r="B161" s="40"/>
      <c r="C161" s="37">
        <v>3035</v>
      </c>
      <c r="D161" s="59" t="s">
        <v>244</v>
      </c>
      <c r="E161" s="13">
        <v>108</v>
      </c>
      <c r="F161" s="14">
        <v>524694.1424502196</v>
      </c>
      <c r="G161" s="14">
        <v>19427.04</v>
      </c>
      <c r="H161" s="14">
        <f t="shared" si="42"/>
        <v>544121.18245021964</v>
      </c>
      <c r="I161" s="14">
        <f t="shared" si="43"/>
        <v>5038.1590967612929</v>
      </c>
      <c r="J161" s="14">
        <v>55583.591800545051</v>
      </c>
      <c r="K161" s="14">
        <v>0</v>
      </c>
      <c r="L161" s="14">
        <v>4810.7695999988646</v>
      </c>
      <c r="M161" s="14"/>
      <c r="N161" s="15"/>
      <c r="O161" s="13">
        <v>106</v>
      </c>
      <c r="P161" s="14">
        <v>544594.85171071975</v>
      </c>
      <c r="Q161" s="14">
        <f t="shared" si="44"/>
        <v>5137.6872802898088</v>
      </c>
      <c r="R161" s="14">
        <v>47769.879847413744</v>
      </c>
      <c r="S161" s="14">
        <v>0</v>
      </c>
      <c r="T161" s="14">
        <v>6307.0274814807881</v>
      </c>
      <c r="U161" s="24">
        <f t="shared" si="45"/>
        <v>1496.2578814819235</v>
      </c>
      <c r="V161" s="24">
        <f t="shared" si="46"/>
        <v>473.66926050011534</v>
      </c>
      <c r="W161" s="46">
        <f t="shared" si="47"/>
        <v>8.7052163337419941E-4</v>
      </c>
      <c r="X161" s="34">
        <f t="shared" si="48"/>
        <v>-2</v>
      </c>
      <c r="Y161" s="34">
        <f t="shared" si="49"/>
        <v>99.52818352851591</v>
      </c>
      <c r="Z161" s="46">
        <f t="shared" si="50"/>
        <v>1.9754871098154991E-2</v>
      </c>
      <c r="AA161" s="45">
        <v>1.5669389400741585E-2</v>
      </c>
      <c r="AC161" s="19">
        <f t="shared" si="38"/>
        <v>19900.709260500153</v>
      </c>
      <c r="AD161" s="19">
        <f t="shared" si="39"/>
        <v>-7813.7119531313074</v>
      </c>
      <c r="AE161" s="19" t="e">
        <f>#REF!-#REF!</f>
        <v>#REF!</v>
      </c>
      <c r="AF161" s="19">
        <f t="shared" si="40"/>
        <v>1496.2578814819235</v>
      </c>
      <c r="AG161" s="19">
        <f t="shared" si="41"/>
        <v>0</v>
      </c>
      <c r="AH161" s="19" t="e">
        <f t="shared" si="51"/>
        <v>#REF!</v>
      </c>
      <c r="AJ161" s="58"/>
    </row>
    <row r="162" spans="1:36" x14ac:dyDescent="0.25">
      <c r="A162" s="42" t="s">
        <v>12</v>
      </c>
      <c r="B162" s="40"/>
      <c r="C162" s="37">
        <v>2078</v>
      </c>
      <c r="D162" s="59" t="s">
        <v>245</v>
      </c>
      <c r="E162" s="13">
        <v>395</v>
      </c>
      <c r="F162" s="14">
        <v>1813141.9618375881</v>
      </c>
      <c r="G162" s="14">
        <v>71052.600000000006</v>
      </c>
      <c r="H162" s="14">
        <f t="shared" si="42"/>
        <v>1884194.5618375882</v>
      </c>
      <c r="I162" s="14">
        <f t="shared" si="43"/>
        <v>4770.112814778704</v>
      </c>
      <c r="J162" s="14">
        <v>72130.647534407908</v>
      </c>
      <c r="K162" s="14">
        <v>0</v>
      </c>
      <c r="L162" s="14">
        <v>127080.32959997009</v>
      </c>
      <c r="M162" s="14"/>
      <c r="N162" s="15"/>
      <c r="O162" s="13">
        <v>405</v>
      </c>
      <c r="P162" s="14">
        <v>1965134.8160666018</v>
      </c>
      <c r="Q162" s="14">
        <f t="shared" si="44"/>
        <v>4852.1847310286466</v>
      </c>
      <c r="R162" s="14">
        <v>41556.138899479294</v>
      </c>
      <c r="S162" s="14">
        <v>0</v>
      </c>
      <c r="T162" s="14">
        <v>150581.55754935052</v>
      </c>
      <c r="U162" s="24">
        <f t="shared" si="45"/>
        <v>23501.227949380424</v>
      </c>
      <c r="V162" s="24">
        <f t="shared" si="46"/>
        <v>80940.254229013575</v>
      </c>
      <c r="W162" s="46">
        <f t="shared" si="47"/>
        <v>4.2957482135006053E-2</v>
      </c>
      <c r="X162" s="34">
        <f t="shared" si="48"/>
        <v>10</v>
      </c>
      <c r="Y162" s="34">
        <f t="shared" si="49"/>
        <v>82.07191624994266</v>
      </c>
      <c r="Z162" s="46">
        <f t="shared" si="50"/>
        <v>1.7205445539079989E-2</v>
      </c>
      <c r="AA162" s="45">
        <v>1.8749398279919838E-2</v>
      </c>
      <c r="AC162" s="19">
        <f t="shared" si="38"/>
        <v>151992.85422901367</v>
      </c>
      <c r="AD162" s="19">
        <f t="shared" si="39"/>
        <v>-30574.508634928614</v>
      </c>
      <c r="AE162" s="19" t="e">
        <f>#REF!-#REF!</f>
        <v>#REF!</v>
      </c>
      <c r="AF162" s="19">
        <f t="shared" si="40"/>
        <v>23501.227949380424</v>
      </c>
      <c r="AG162" s="19">
        <f t="shared" si="41"/>
        <v>0</v>
      </c>
      <c r="AH162" s="19" t="e">
        <f t="shared" si="51"/>
        <v>#REF!</v>
      </c>
      <c r="AJ162" s="58"/>
    </row>
    <row r="163" spans="1:36" x14ac:dyDescent="0.25">
      <c r="A163" s="42" t="s">
        <v>12</v>
      </c>
      <c r="B163" s="40"/>
      <c r="C163" s="37">
        <v>2030</v>
      </c>
      <c r="D163" s="59" t="s">
        <v>353</v>
      </c>
      <c r="E163" s="13">
        <v>186</v>
      </c>
      <c r="F163" s="14">
        <v>924107.80569164921</v>
      </c>
      <c r="G163" s="14">
        <v>33457.68</v>
      </c>
      <c r="H163" s="14">
        <f t="shared" si="42"/>
        <v>957565.48569164926</v>
      </c>
      <c r="I163" s="14">
        <f t="shared" si="43"/>
        <v>5148.2015359766092</v>
      </c>
      <c r="J163" s="14">
        <v>61398.596544640488</v>
      </c>
      <c r="K163" s="14">
        <v>0</v>
      </c>
      <c r="L163" s="14">
        <v>60444.669599985762</v>
      </c>
      <c r="M163" s="14"/>
      <c r="N163" s="15"/>
      <c r="O163" s="13">
        <v>192</v>
      </c>
      <c r="P163" s="14">
        <v>1001990.791685659</v>
      </c>
      <c r="Q163" s="14">
        <f t="shared" si="44"/>
        <v>5218.7020400294741</v>
      </c>
      <c r="R163" s="14">
        <v>41648.07154231274</v>
      </c>
      <c r="S163" s="14">
        <v>0</v>
      </c>
      <c r="T163" s="14">
        <v>77937.629316120452</v>
      </c>
      <c r="U163" s="24">
        <f t="shared" si="45"/>
        <v>17492.95971613469</v>
      </c>
      <c r="V163" s="24">
        <f t="shared" si="46"/>
        <v>44425.305994009716</v>
      </c>
      <c r="W163" s="46">
        <f t="shared" si="47"/>
        <v>4.6394013420316016E-2</v>
      </c>
      <c r="X163" s="34">
        <f t="shared" si="48"/>
        <v>6</v>
      </c>
      <c r="Y163" s="34">
        <f t="shared" si="49"/>
        <v>70.500504052864926</v>
      </c>
      <c r="Z163" s="46">
        <f t="shared" si="50"/>
        <v>1.3694200500931064E-2</v>
      </c>
      <c r="AA163" s="45">
        <v>1.7539200195485272E-2</v>
      </c>
      <c r="AC163" s="19">
        <f t="shared" si="38"/>
        <v>77882.985994009767</v>
      </c>
      <c r="AD163" s="19">
        <f t="shared" si="39"/>
        <v>-19750.525002327748</v>
      </c>
      <c r="AE163" s="19" t="e">
        <f>#REF!-#REF!</f>
        <v>#REF!</v>
      </c>
      <c r="AF163" s="19">
        <f t="shared" si="40"/>
        <v>17492.95971613469</v>
      </c>
      <c r="AG163" s="19">
        <f t="shared" si="41"/>
        <v>0</v>
      </c>
      <c r="AH163" s="19" t="e">
        <f t="shared" si="51"/>
        <v>#REF!</v>
      </c>
      <c r="AJ163" s="58"/>
    </row>
    <row r="164" spans="1:36" x14ac:dyDescent="0.25">
      <c r="A164" s="42" t="s">
        <v>12</v>
      </c>
      <c r="B164" s="40" t="s">
        <v>246</v>
      </c>
      <c r="C164" s="37">
        <v>2100</v>
      </c>
      <c r="D164" s="59" t="s">
        <v>247</v>
      </c>
      <c r="E164" s="13">
        <v>209</v>
      </c>
      <c r="F164" s="14">
        <v>928811.71731527115</v>
      </c>
      <c r="G164" s="14">
        <v>37709.879999999997</v>
      </c>
      <c r="H164" s="14">
        <f t="shared" si="42"/>
        <v>966521.59731527115</v>
      </c>
      <c r="I164" s="14">
        <f t="shared" si="43"/>
        <v>4624.5052503123025</v>
      </c>
      <c r="J164" s="14">
        <v>59737.243331406498</v>
      </c>
      <c r="K164" s="14">
        <v>0</v>
      </c>
      <c r="L164" s="14">
        <v>38976.235199990864</v>
      </c>
      <c r="M164" s="14"/>
      <c r="N164" s="15"/>
      <c r="O164" s="13">
        <v>213</v>
      </c>
      <c r="P164" s="14">
        <v>1000063.6294173962</v>
      </c>
      <c r="Q164" s="14">
        <f t="shared" si="44"/>
        <v>4695.1344104103109</v>
      </c>
      <c r="R164" s="14">
        <v>37202.79584349005</v>
      </c>
      <c r="S164" s="14">
        <v>0</v>
      </c>
      <c r="T164" s="14">
        <v>55781.29199999386</v>
      </c>
      <c r="U164" s="24">
        <f t="shared" si="45"/>
        <v>16805.056800002996</v>
      </c>
      <c r="V164" s="24">
        <f t="shared" si="46"/>
        <v>33542.032102124998</v>
      </c>
      <c r="W164" s="46">
        <f t="shared" si="47"/>
        <v>3.4703861967798177E-2</v>
      </c>
      <c r="X164" s="34">
        <f t="shared" si="48"/>
        <v>4</v>
      </c>
      <c r="Y164" s="34">
        <f t="shared" si="49"/>
        <v>70.62916009800847</v>
      </c>
      <c r="Z164" s="46">
        <f t="shared" si="50"/>
        <v>1.5272803527088374E-2</v>
      </c>
      <c r="AA164" s="45">
        <v>1.7562002787578024E-2</v>
      </c>
      <c r="AC164" s="19">
        <f t="shared" si="38"/>
        <v>71251.912102125003</v>
      </c>
      <c r="AD164" s="19">
        <f t="shared" si="39"/>
        <v>-22534.447487916448</v>
      </c>
      <c r="AE164" s="19" t="e">
        <f>#REF!-#REF!</f>
        <v>#REF!</v>
      </c>
      <c r="AF164" s="19">
        <f t="shared" si="40"/>
        <v>16805.056800002996</v>
      </c>
      <c r="AG164" s="19">
        <f t="shared" si="41"/>
        <v>0</v>
      </c>
      <c r="AH164" s="19" t="e">
        <f t="shared" si="51"/>
        <v>#REF!</v>
      </c>
      <c r="AJ164" s="58"/>
    </row>
    <row r="165" spans="1:36" x14ac:dyDescent="0.25">
      <c r="A165" s="42" t="s">
        <v>12</v>
      </c>
      <c r="B165" s="40" t="s">
        <v>248</v>
      </c>
      <c r="C165" s="37">
        <v>3036</v>
      </c>
      <c r="D165" s="59" t="s">
        <v>354</v>
      </c>
      <c r="E165" s="13">
        <v>326</v>
      </c>
      <c r="F165" s="14">
        <v>1295632.7206745264</v>
      </c>
      <c r="G165" s="14">
        <v>58640.88</v>
      </c>
      <c r="H165" s="14">
        <f t="shared" si="42"/>
        <v>1354273.6006745263</v>
      </c>
      <c r="I165" s="14">
        <f t="shared" si="43"/>
        <v>4154.2134990016148</v>
      </c>
      <c r="J165" s="14">
        <v>71752.394557749387</v>
      </c>
      <c r="K165" s="14">
        <v>0</v>
      </c>
      <c r="L165" s="14">
        <v>31605.055999992492</v>
      </c>
      <c r="M165" s="14"/>
      <c r="N165" s="15"/>
      <c r="O165" s="13">
        <v>339</v>
      </c>
      <c r="P165" s="14">
        <v>1429295.3031527535</v>
      </c>
      <c r="Q165" s="14">
        <f t="shared" si="44"/>
        <v>4216.2103337839335</v>
      </c>
      <c r="R165" s="14">
        <v>12275.303152753506</v>
      </c>
      <c r="S165" s="14">
        <v>45590.225987793696</v>
      </c>
      <c r="T165" s="14">
        <v>38424.413793860796</v>
      </c>
      <c r="U165" s="24">
        <f t="shared" si="45"/>
        <v>6819.3577938683047</v>
      </c>
      <c r="V165" s="24">
        <f t="shared" si="46"/>
        <v>75021.702478227206</v>
      </c>
      <c r="W165" s="46">
        <f t="shared" si="47"/>
        <v>5.5396267372310071E-2</v>
      </c>
      <c r="X165" s="34">
        <f t="shared" si="48"/>
        <v>13</v>
      </c>
      <c r="Y165" s="34">
        <f t="shared" si="49"/>
        <v>61.996834782318729</v>
      </c>
      <c r="Z165" s="46">
        <f t="shared" si="50"/>
        <v>1.4923844139743458E-2</v>
      </c>
      <c r="AA165" s="45">
        <v>1.8260043643451018E-2</v>
      </c>
      <c r="AC165" s="19">
        <f t="shared" si="38"/>
        <v>133662.58247822709</v>
      </c>
      <c r="AD165" s="19">
        <f t="shared" si="39"/>
        <v>-59477.091404995881</v>
      </c>
      <c r="AE165" s="19" t="e">
        <f>#REF!-#REF!</f>
        <v>#REF!</v>
      </c>
      <c r="AF165" s="19">
        <f t="shared" si="40"/>
        <v>6819.3577938683047</v>
      </c>
      <c r="AG165" s="19">
        <f t="shared" si="41"/>
        <v>45590.225987793696</v>
      </c>
      <c r="AH165" s="19" t="e">
        <f t="shared" si="51"/>
        <v>#REF!</v>
      </c>
      <c r="AJ165" s="58"/>
    </row>
    <row r="166" spans="1:36" x14ac:dyDescent="0.25">
      <c r="A166" s="42" t="s">
        <v>249</v>
      </c>
      <c r="B166" s="40"/>
      <c r="C166" s="37">
        <v>4064</v>
      </c>
      <c r="D166" s="54" t="s">
        <v>250</v>
      </c>
      <c r="E166" s="13">
        <v>1385</v>
      </c>
      <c r="F166" s="14">
        <v>6925000</v>
      </c>
      <c r="G166" s="14">
        <v>366720.3</v>
      </c>
      <c r="H166" s="14">
        <f t="shared" si="42"/>
        <v>7291720.2999999998</v>
      </c>
      <c r="I166" s="14">
        <f t="shared" si="43"/>
        <v>5264.78</v>
      </c>
      <c r="J166" s="14">
        <v>0</v>
      </c>
      <c r="K166" s="14">
        <v>145146.53401405405</v>
      </c>
      <c r="L166" s="14">
        <v>126330.20959995371</v>
      </c>
      <c r="M166" s="14"/>
      <c r="N166" s="15"/>
      <c r="O166" s="13">
        <v>1375</v>
      </c>
      <c r="P166" s="14">
        <v>7445624.9999999991</v>
      </c>
      <c r="Q166" s="14">
        <f t="shared" si="44"/>
        <v>5414.9999999999991</v>
      </c>
      <c r="R166" s="14">
        <v>0</v>
      </c>
      <c r="S166" s="14">
        <v>155650.57455334568</v>
      </c>
      <c r="T166" s="14">
        <v>123635.7532851974</v>
      </c>
      <c r="U166" s="24">
        <f t="shared" si="45"/>
        <v>-2694.4563147563167</v>
      </c>
      <c r="V166" s="24">
        <f t="shared" si="46"/>
        <v>153904.69999999925</v>
      </c>
      <c r="W166" s="46">
        <f t="shared" si="47"/>
        <v>2.1106775036338066E-2</v>
      </c>
      <c r="X166" s="34">
        <f t="shared" si="48"/>
        <v>-10</v>
      </c>
      <c r="Y166" s="34">
        <f t="shared" si="49"/>
        <v>150.21999999999935</v>
      </c>
      <c r="Z166" s="46">
        <f t="shared" si="50"/>
        <v>2.8533006127511307E-2</v>
      </c>
      <c r="AA166" s="45">
        <v>2.8533006127511529E-2</v>
      </c>
      <c r="AC166" s="19">
        <f t="shared" ref="AC166:AC196" si="52">P166-F166</f>
        <v>520624.99999999907</v>
      </c>
      <c r="AD166" s="19">
        <f t="shared" ref="AD166:AD196" si="53">R166-J166</f>
        <v>0</v>
      </c>
      <c r="AE166" s="19" t="e">
        <f>#REF!-#REF!</f>
        <v>#REF!</v>
      </c>
      <c r="AF166" s="19">
        <f t="shared" ref="AF166:AF196" si="54">T166-L166</f>
        <v>-2694.4563147563167</v>
      </c>
      <c r="AG166" s="19">
        <f t="shared" ref="AG166:AG196" si="55">S166-K166</f>
        <v>10504.040539291629</v>
      </c>
      <c r="AH166" s="19" t="e">
        <f t="shared" si="51"/>
        <v>#REF!</v>
      </c>
      <c r="AJ166" s="58"/>
    </row>
    <row r="167" spans="1:36" x14ac:dyDescent="0.25">
      <c r="A167" s="42" t="s">
        <v>249</v>
      </c>
      <c r="B167" s="40"/>
      <c r="C167" s="37">
        <v>4032</v>
      </c>
      <c r="D167" s="54" t="s">
        <v>251</v>
      </c>
      <c r="E167" s="13">
        <v>1409</v>
      </c>
      <c r="F167" s="14">
        <v>7800148.5026905751</v>
      </c>
      <c r="G167" s="14">
        <v>373075.02</v>
      </c>
      <c r="H167" s="14">
        <f t="shared" ref="H167:H196" si="56">F167+G167</f>
        <v>8173223.5226905756</v>
      </c>
      <c r="I167" s="14">
        <f t="shared" ref="I167:I194" si="57">H167/E167</f>
        <v>5800.7264178073638</v>
      </c>
      <c r="J167" s="14">
        <v>0</v>
      </c>
      <c r="K167" s="14">
        <v>0</v>
      </c>
      <c r="L167" s="14">
        <v>471470.42319982644</v>
      </c>
      <c r="M167" s="14"/>
      <c r="N167" s="15"/>
      <c r="O167" s="13">
        <v>1427</v>
      </c>
      <c r="P167" s="14">
        <v>8540846.9470964894</v>
      </c>
      <c r="Q167" s="14">
        <f t="shared" si="44"/>
        <v>5985.1765571804408</v>
      </c>
      <c r="R167" s="14">
        <v>0</v>
      </c>
      <c r="S167" s="14">
        <v>0</v>
      </c>
      <c r="T167" s="14">
        <v>528449.26511284104</v>
      </c>
      <c r="U167" s="24">
        <f t="shared" si="45"/>
        <v>56978.841913014592</v>
      </c>
      <c r="V167" s="24">
        <f t="shared" si="46"/>
        <v>367623.4244059138</v>
      </c>
      <c r="W167" s="46">
        <f t="shared" si="47"/>
        <v>4.4979000437870509E-2</v>
      </c>
      <c r="X167" s="34">
        <f t="shared" si="48"/>
        <v>18</v>
      </c>
      <c r="Y167" s="34">
        <f t="shared" si="49"/>
        <v>184.45013937307704</v>
      </c>
      <c r="Z167" s="46">
        <f t="shared" si="50"/>
        <v>3.1797765674113299E-2</v>
      </c>
      <c r="AA167" s="45">
        <v>3.3114311269649699E-2</v>
      </c>
      <c r="AC167" s="19">
        <f t="shared" si="52"/>
        <v>740698.44440591428</v>
      </c>
      <c r="AD167" s="19">
        <f t="shared" si="53"/>
        <v>0</v>
      </c>
      <c r="AE167" s="19" t="e">
        <f>#REF!-#REF!</f>
        <v>#REF!</v>
      </c>
      <c r="AF167" s="19">
        <f t="shared" si="54"/>
        <v>56978.841913014592</v>
      </c>
      <c r="AG167" s="19">
        <f t="shared" si="55"/>
        <v>0</v>
      </c>
      <c r="AH167" s="19" t="e">
        <f t="shared" si="51"/>
        <v>#REF!</v>
      </c>
      <c r="AJ167" s="58"/>
    </row>
    <row r="168" spans="1:36" x14ac:dyDescent="0.25">
      <c r="A168" s="42" t="s">
        <v>249</v>
      </c>
      <c r="B168" s="40"/>
      <c r="C168" s="37">
        <v>4040</v>
      </c>
      <c r="D168" s="54" t="s">
        <v>252</v>
      </c>
      <c r="E168" s="13">
        <v>1284</v>
      </c>
      <c r="F168" s="14">
        <v>7206975.6345193582</v>
      </c>
      <c r="G168" s="14">
        <v>339977.52</v>
      </c>
      <c r="H168" s="14">
        <f t="shared" si="56"/>
        <v>7546953.1545193586</v>
      </c>
      <c r="I168" s="14">
        <f t="shared" si="57"/>
        <v>5877.6893726786284</v>
      </c>
      <c r="J168" s="14">
        <v>0</v>
      </c>
      <c r="K168" s="14">
        <v>0</v>
      </c>
      <c r="L168" s="14">
        <v>476841.28239982494</v>
      </c>
      <c r="M168" s="14"/>
      <c r="N168" s="15"/>
      <c r="O168" s="13">
        <v>1295</v>
      </c>
      <c r="P168" s="14">
        <v>7859014.5939150024</v>
      </c>
      <c r="Q168" s="14">
        <f t="shared" si="44"/>
        <v>6068.7371381583034</v>
      </c>
      <c r="R168" s="14">
        <v>0</v>
      </c>
      <c r="S168" s="14">
        <v>0</v>
      </c>
      <c r="T168" s="14">
        <v>520402.9552024873</v>
      </c>
      <c r="U168" s="24">
        <f t="shared" si="45"/>
        <v>43561.67280266236</v>
      </c>
      <c r="V168" s="24">
        <f t="shared" si="46"/>
        <v>312061.43939564377</v>
      </c>
      <c r="W168" s="46">
        <f t="shared" si="47"/>
        <v>4.134932773615696E-2</v>
      </c>
      <c r="X168" s="34">
        <f t="shared" si="48"/>
        <v>11</v>
      </c>
      <c r="Y168" s="34">
        <f t="shared" si="49"/>
        <v>191.04776547967504</v>
      </c>
      <c r="Z168" s="46">
        <f t="shared" si="50"/>
        <v>3.2503889431062083E-2</v>
      </c>
      <c r="AA168" s="45">
        <v>3.2027066426559392E-2</v>
      </c>
      <c r="AC168" s="19">
        <f t="shared" si="52"/>
        <v>652038.95939564425</v>
      </c>
      <c r="AD168" s="19">
        <f t="shared" si="53"/>
        <v>0</v>
      </c>
      <c r="AE168" s="19" t="e">
        <f>#REF!-#REF!</f>
        <v>#REF!</v>
      </c>
      <c r="AF168" s="19">
        <f t="shared" si="54"/>
        <v>43561.67280266236</v>
      </c>
      <c r="AG168" s="19">
        <f t="shared" si="55"/>
        <v>0</v>
      </c>
      <c r="AH168" s="19" t="e">
        <f t="shared" si="51"/>
        <v>#REF!</v>
      </c>
      <c r="AJ168" s="58"/>
    </row>
    <row r="169" spans="1:36" x14ac:dyDescent="0.25">
      <c r="A169" s="42" t="s">
        <v>249</v>
      </c>
      <c r="B169" s="40"/>
      <c r="C169" s="37">
        <v>4025</v>
      </c>
      <c r="D169" s="59" t="s">
        <v>253</v>
      </c>
      <c r="E169" s="13">
        <v>593</v>
      </c>
      <c r="F169" s="14">
        <v>3813427.1475504227</v>
      </c>
      <c r="G169" s="14">
        <v>157014.54</v>
      </c>
      <c r="H169" s="14">
        <f t="shared" si="56"/>
        <v>3970441.6875504227</v>
      </c>
      <c r="I169" s="14">
        <f t="shared" si="57"/>
        <v>6695.5171796803079</v>
      </c>
      <c r="J169" s="14">
        <v>349118.30745652784</v>
      </c>
      <c r="K169" s="14">
        <v>0</v>
      </c>
      <c r="L169" s="14">
        <v>239603.33039991223</v>
      </c>
      <c r="M169" s="14"/>
      <c r="N169" s="15"/>
      <c r="O169" s="13">
        <v>668</v>
      </c>
      <c r="P169" s="14">
        <v>4544501.981146954</v>
      </c>
      <c r="Q169" s="14">
        <f t="shared" si="44"/>
        <v>6803.1466783637034</v>
      </c>
      <c r="R169" s="14">
        <v>333905.28571594786</v>
      </c>
      <c r="S169" s="14">
        <v>0</v>
      </c>
      <c r="T169" s="14">
        <v>280796.42108330259</v>
      </c>
      <c r="U169" s="24">
        <f t="shared" si="45"/>
        <v>41193.090683390357</v>
      </c>
      <c r="V169" s="24">
        <f t="shared" si="46"/>
        <v>574060.29359653126</v>
      </c>
      <c r="W169" s="46">
        <f t="shared" si="47"/>
        <v>0.14458348435050294</v>
      </c>
      <c r="X169" s="34">
        <f t="shared" si="48"/>
        <v>75</v>
      </c>
      <c r="Y169" s="34">
        <f t="shared" si="49"/>
        <v>107.62949868339547</v>
      </c>
      <c r="Z169" s="46">
        <f t="shared" si="50"/>
        <v>1.6074859610551329E-2</v>
      </c>
      <c r="AA169" s="45">
        <v>1.940652019462008E-2</v>
      </c>
      <c r="AC169" s="19">
        <f t="shared" si="52"/>
        <v>731074.8335965313</v>
      </c>
      <c r="AD169" s="19">
        <f t="shared" si="53"/>
        <v>-15213.021740579978</v>
      </c>
      <c r="AE169" s="19" t="e">
        <f>#REF!-#REF!</f>
        <v>#REF!</v>
      </c>
      <c r="AF169" s="19">
        <f t="shared" si="54"/>
        <v>41193.090683390357</v>
      </c>
      <c r="AG169" s="19">
        <f t="shared" si="55"/>
        <v>0</v>
      </c>
      <c r="AH169" s="19" t="e">
        <f t="shared" si="51"/>
        <v>#REF!</v>
      </c>
      <c r="AJ169" s="58"/>
    </row>
    <row r="170" spans="1:36" x14ac:dyDescent="0.25">
      <c r="A170" s="42" t="s">
        <v>249</v>
      </c>
      <c r="B170" s="40"/>
      <c r="C170" s="37">
        <v>4041</v>
      </c>
      <c r="D170" s="54" t="s">
        <v>254</v>
      </c>
      <c r="E170" s="13">
        <v>949</v>
      </c>
      <c r="F170" s="14">
        <v>5366681.5030517485</v>
      </c>
      <c r="G170" s="14">
        <v>251276.22</v>
      </c>
      <c r="H170" s="14">
        <f t="shared" si="56"/>
        <v>5617957.7230517482</v>
      </c>
      <c r="I170" s="14">
        <f t="shared" si="57"/>
        <v>5919.8711517932015</v>
      </c>
      <c r="J170" s="14">
        <v>10076.544932780787</v>
      </c>
      <c r="K170" s="14">
        <v>0</v>
      </c>
      <c r="L170" s="14">
        <v>381703.21464289824</v>
      </c>
      <c r="M170" s="14"/>
      <c r="N170" s="15"/>
      <c r="O170" s="13">
        <v>942</v>
      </c>
      <c r="P170" s="14">
        <v>5743316.3674260397</v>
      </c>
      <c r="Q170" s="14">
        <f t="shared" si="44"/>
        <v>6096.9388189236088</v>
      </c>
      <c r="R170" s="14">
        <v>0</v>
      </c>
      <c r="S170" s="14">
        <v>0</v>
      </c>
      <c r="T170" s="14">
        <v>402416.62197636557</v>
      </c>
      <c r="U170" s="24">
        <f t="shared" si="45"/>
        <v>20713.40733346733</v>
      </c>
      <c r="V170" s="24">
        <f t="shared" si="46"/>
        <v>125358.64437429141</v>
      </c>
      <c r="W170" s="46">
        <f t="shared" si="47"/>
        <v>2.2313917361804991E-2</v>
      </c>
      <c r="X170" s="34">
        <f t="shared" si="48"/>
        <v>-7</v>
      </c>
      <c r="Y170" s="34">
        <f t="shared" si="49"/>
        <v>177.06766713040724</v>
      </c>
      <c r="Z170" s="46">
        <f t="shared" si="50"/>
        <v>2.9910729911202694E-2</v>
      </c>
      <c r="AA170" s="45">
        <v>2.9067844777849405E-2</v>
      </c>
      <c r="AC170" s="19">
        <f t="shared" si="52"/>
        <v>376634.86437429115</v>
      </c>
      <c r="AD170" s="19">
        <f t="shared" si="53"/>
        <v>-10076.544932780787</v>
      </c>
      <c r="AE170" s="19" t="e">
        <f>#REF!-#REF!</f>
        <v>#REF!</v>
      </c>
      <c r="AF170" s="19">
        <f t="shared" si="54"/>
        <v>20713.40733346733</v>
      </c>
      <c r="AG170" s="19">
        <f t="shared" si="55"/>
        <v>0</v>
      </c>
      <c r="AH170" s="19" t="e">
        <f t="shared" si="51"/>
        <v>#REF!</v>
      </c>
      <c r="AJ170" s="58"/>
    </row>
    <row r="171" spans="1:36" x14ac:dyDescent="0.25">
      <c r="A171" s="42" t="s">
        <v>249</v>
      </c>
      <c r="B171" s="40" t="s">
        <v>255</v>
      </c>
      <c r="C171" s="37">
        <v>5400</v>
      </c>
      <c r="D171" s="54" t="s">
        <v>256</v>
      </c>
      <c r="E171" s="13">
        <v>1522</v>
      </c>
      <c r="F171" s="14">
        <v>7610000</v>
      </c>
      <c r="G171" s="14">
        <v>402995.16</v>
      </c>
      <c r="H171" s="14">
        <f t="shared" si="56"/>
        <v>8012995.1600000001</v>
      </c>
      <c r="I171" s="14">
        <f t="shared" si="57"/>
        <v>5264.78</v>
      </c>
      <c r="J171" s="14">
        <v>0</v>
      </c>
      <c r="K171" s="14">
        <v>40317.509557244251</v>
      </c>
      <c r="L171" s="14">
        <v>226411.21999991717</v>
      </c>
      <c r="M171" s="14"/>
      <c r="N171" s="15"/>
      <c r="O171" s="13">
        <v>1531</v>
      </c>
      <c r="P171" s="14">
        <v>8290365</v>
      </c>
      <c r="Q171" s="14">
        <f t="shared" si="44"/>
        <v>5415</v>
      </c>
      <c r="R171" s="14">
        <v>0</v>
      </c>
      <c r="S171" s="14">
        <v>38012.273050169839</v>
      </c>
      <c r="T171" s="14">
        <v>236055.19380078622</v>
      </c>
      <c r="U171" s="24">
        <f t="shared" si="45"/>
        <v>9643.9738008690474</v>
      </c>
      <c r="V171" s="24">
        <f t="shared" si="46"/>
        <v>277369.83999999985</v>
      </c>
      <c r="W171" s="46">
        <f t="shared" si="47"/>
        <v>3.4615001564533454E-2</v>
      </c>
      <c r="X171" s="34">
        <f t="shared" si="48"/>
        <v>9</v>
      </c>
      <c r="Y171" s="34">
        <f t="shared" si="49"/>
        <v>150.22000000000025</v>
      </c>
      <c r="Z171" s="46">
        <f t="shared" si="50"/>
        <v>2.8533006127511529E-2</v>
      </c>
      <c r="AA171" s="45">
        <v>2.8533006127511529E-2</v>
      </c>
      <c r="AC171" s="19">
        <f t="shared" si="52"/>
        <v>680365</v>
      </c>
      <c r="AD171" s="19">
        <f t="shared" si="53"/>
        <v>0</v>
      </c>
      <c r="AE171" s="19" t="e">
        <f>#REF!-#REF!</f>
        <v>#REF!</v>
      </c>
      <c r="AF171" s="19">
        <f t="shared" si="54"/>
        <v>9643.9738008690474</v>
      </c>
      <c r="AG171" s="19">
        <f t="shared" si="55"/>
        <v>-2305.2365070744127</v>
      </c>
      <c r="AH171" s="19" t="e">
        <f t="shared" si="51"/>
        <v>#REF!</v>
      </c>
      <c r="AI171" t="s">
        <v>292</v>
      </c>
      <c r="AJ171" s="58"/>
    </row>
    <row r="172" spans="1:36" x14ac:dyDescent="0.25">
      <c r="A172" s="42" t="s">
        <v>249</v>
      </c>
      <c r="B172" s="40"/>
      <c r="C172" s="37">
        <v>4021</v>
      </c>
      <c r="D172" s="54" t="s">
        <v>257</v>
      </c>
      <c r="E172" s="13">
        <v>996.75</v>
      </c>
      <c r="F172" s="14">
        <v>6107462.4879796095</v>
      </c>
      <c r="G172" s="14">
        <v>252335.34</v>
      </c>
      <c r="H172" s="14">
        <f t="shared" si="56"/>
        <v>6359797.8279796094</v>
      </c>
      <c r="I172" s="14">
        <f t="shared" si="57"/>
        <v>6380.5345653168897</v>
      </c>
      <c r="J172" s="14">
        <v>0</v>
      </c>
      <c r="K172" s="14">
        <v>0</v>
      </c>
      <c r="L172" s="14">
        <v>594369.35723084258</v>
      </c>
      <c r="M172" s="14"/>
      <c r="N172" s="15"/>
      <c r="O172" s="13">
        <v>1028</v>
      </c>
      <c r="P172" s="14">
        <v>6748298.1164352475</v>
      </c>
      <c r="Q172" s="14">
        <f t="shared" si="44"/>
        <v>6564.4923311626917</v>
      </c>
      <c r="R172" s="14">
        <v>0</v>
      </c>
      <c r="S172" s="14">
        <v>0</v>
      </c>
      <c r="T172" s="14">
        <v>617955.98586996121</v>
      </c>
      <c r="U172" s="24">
        <f t="shared" si="45"/>
        <v>23586.62863911863</v>
      </c>
      <c r="V172" s="24">
        <f t="shared" si="46"/>
        <v>388500.2884556381</v>
      </c>
      <c r="W172" s="46">
        <f t="shared" si="47"/>
        <v>6.1086892848456698E-2</v>
      </c>
      <c r="X172" s="34">
        <f t="shared" si="48"/>
        <v>31.25</v>
      </c>
      <c r="Y172" s="34">
        <f t="shared" si="49"/>
        <v>183.95776584580199</v>
      </c>
      <c r="Z172" s="46">
        <f t="shared" si="50"/>
        <v>2.8831089928695652E-2</v>
      </c>
      <c r="AA172" s="45">
        <v>2.862403321492657E-2</v>
      </c>
      <c r="AC172" s="19">
        <f t="shared" si="52"/>
        <v>640835.62845563795</v>
      </c>
      <c r="AD172" s="19">
        <f t="shared" si="53"/>
        <v>0</v>
      </c>
      <c r="AE172" s="19" t="e">
        <f>#REF!-#REF!</f>
        <v>#REF!</v>
      </c>
      <c r="AF172" s="19">
        <f t="shared" si="54"/>
        <v>23586.62863911863</v>
      </c>
      <c r="AG172" s="19">
        <f t="shared" si="55"/>
        <v>0</v>
      </c>
      <c r="AH172" s="19" t="e">
        <f t="shared" si="51"/>
        <v>#REF!</v>
      </c>
      <c r="AJ172" s="58"/>
    </row>
    <row r="173" spans="1:36" x14ac:dyDescent="0.25">
      <c r="A173" s="42" t="s">
        <v>249</v>
      </c>
      <c r="B173" s="40"/>
      <c r="C173" s="37">
        <v>9998</v>
      </c>
      <c r="D173" s="59" t="s">
        <v>258</v>
      </c>
      <c r="E173" s="13">
        <v>195</v>
      </c>
      <c r="F173" s="14">
        <v>1134443.126395538</v>
      </c>
      <c r="G173" s="14">
        <v>33097.5</v>
      </c>
      <c r="H173" s="14">
        <f t="shared" si="56"/>
        <v>1167540.626395538</v>
      </c>
      <c r="I173" s="14">
        <f t="shared" si="57"/>
        <v>5987.3878276694259</v>
      </c>
      <c r="J173" s="14">
        <v>57354.985680271056</v>
      </c>
      <c r="K173" s="14">
        <v>0</v>
      </c>
      <c r="L173" s="14">
        <v>85774.721759968539</v>
      </c>
      <c r="M173" s="14"/>
      <c r="N173" s="15"/>
      <c r="O173" s="13">
        <v>315</v>
      </c>
      <c r="P173" s="14">
        <v>1871187.6811702952</v>
      </c>
      <c r="Q173" s="14">
        <f t="shared" si="44"/>
        <v>5940.2783529215722</v>
      </c>
      <c r="R173" s="14">
        <v>66420.721092781052</v>
      </c>
      <c r="S173" s="14">
        <v>0</v>
      </c>
      <c r="T173" s="14">
        <v>153303.52463999859</v>
      </c>
      <c r="U173" s="24">
        <f t="shared" si="45"/>
        <v>67528.802880030053</v>
      </c>
      <c r="V173" s="24">
        <f t="shared" si="46"/>
        <v>703647.05477475724</v>
      </c>
      <c r="W173" s="46">
        <f t="shared" si="47"/>
        <v>0.60267457839739147</v>
      </c>
      <c r="X173" s="34">
        <f t="shared" si="48"/>
        <v>120</v>
      </c>
      <c r="Y173" s="34">
        <f t="shared" si="49"/>
        <v>-47.10947474785371</v>
      </c>
      <c r="Z173" s="46">
        <f t="shared" si="50"/>
        <v>-7.8681181349481433E-3</v>
      </c>
      <c r="AA173" s="45">
        <v>3.0574544717172358E-2</v>
      </c>
      <c r="AC173" s="19">
        <f t="shared" si="52"/>
        <v>736744.55477475724</v>
      </c>
      <c r="AD173" s="19">
        <f t="shared" si="53"/>
        <v>9065.7354125099955</v>
      </c>
      <c r="AE173" s="19" t="e">
        <f>#REF!-#REF!</f>
        <v>#REF!</v>
      </c>
      <c r="AF173" s="19">
        <f t="shared" si="54"/>
        <v>67528.802880030053</v>
      </c>
      <c r="AG173" s="19">
        <f t="shared" si="55"/>
        <v>0</v>
      </c>
      <c r="AH173" s="19" t="e">
        <f t="shared" si="51"/>
        <v>#REF!</v>
      </c>
      <c r="AJ173" s="58"/>
    </row>
    <row r="174" spans="1:36" x14ac:dyDescent="0.25">
      <c r="A174" s="42" t="s">
        <v>249</v>
      </c>
      <c r="B174" s="40"/>
      <c r="C174" s="37">
        <v>4029</v>
      </c>
      <c r="D174" s="54" t="s">
        <v>355</v>
      </c>
      <c r="E174" s="13">
        <v>1388</v>
      </c>
      <c r="F174" s="14">
        <v>7904114.9993799105</v>
      </c>
      <c r="G174" s="14">
        <v>367514.64</v>
      </c>
      <c r="H174" s="14">
        <f t="shared" si="56"/>
        <v>8271629.6393799102</v>
      </c>
      <c r="I174" s="14">
        <f t="shared" si="57"/>
        <v>5959.3873482564195</v>
      </c>
      <c r="J174" s="14">
        <v>0</v>
      </c>
      <c r="K174" s="14">
        <v>0</v>
      </c>
      <c r="L174" s="14">
        <v>548862.80399979907</v>
      </c>
      <c r="M174" s="14"/>
      <c r="N174" s="15"/>
      <c r="O174" s="13">
        <v>1429</v>
      </c>
      <c r="P174" s="14">
        <v>8809565.0429839306</v>
      </c>
      <c r="Q174" s="14">
        <f t="shared" si="44"/>
        <v>6164.8460762658715</v>
      </c>
      <c r="R174" s="14">
        <v>0</v>
      </c>
      <c r="S174" s="14">
        <v>0</v>
      </c>
      <c r="T174" s="14">
        <v>630724.36517232843</v>
      </c>
      <c r="U174" s="24">
        <f t="shared" si="45"/>
        <v>81861.561172529357</v>
      </c>
      <c r="V174" s="24">
        <f t="shared" si="46"/>
        <v>537935.40360402036</v>
      </c>
      <c r="W174" s="46">
        <f t="shared" si="47"/>
        <v>6.5033787422371425E-2</v>
      </c>
      <c r="X174" s="34">
        <f t="shared" si="48"/>
        <v>41</v>
      </c>
      <c r="Y174" s="34">
        <f t="shared" si="49"/>
        <v>205.45872800945199</v>
      </c>
      <c r="Z174" s="46">
        <f t="shared" si="50"/>
        <v>3.4476484914101935E-2</v>
      </c>
      <c r="AA174" s="45">
        <v>3.4445372080274872E-2</v>
      </c>
      <c r="AC174" s="19">
        <f t="shared" si="52"/>
        <v>905450.04360402003</v>
      </c>
      <c r="AD174" s="19">
        <f t="shared" si="53"/>
        <v>0</v>
      </c>
      <c r="AE174" s="19" t="e">
        <f>#REF!-#REF!</f>
        <v>#REF!</v>
      </c>
      <c r="AF174" s="19">
        <f t="shared" si="54"/>
        <v>81861.561172529357</v>
      </c>
      <c r="AG174" s="19">
        <f t="shared" si="55"/>
        <v>0</v>
      </c>
      <c r="AH174" s="19" t="e">
        <f t="shared" si="51"/>
        <v>#REF!</v>
      </c>
      <c r="AJ174" s="58"/>
    </row>
    <row r="175" spans="1:36" x14ac:dyDescent="0.25">
      <c r="A175" s="42" t="s">
        <v>249</v>
      </c>
      <c r="B175" s="40" t="s">
        <v>259</v>
      </c>
      <c r="C175" s="37">
        <v>4100</v>
      </c>
      <c r="D175" s="59" t="s">
        <v>260</v>
      </c>
      <c r="E175" s="13">
        <v>1477</v>
      </c>
      <c r="F175" s="14">
        <v>8704823.5258561354</v>
      </c>
      <c r="G175" s="14">
        <v>392590.65429999999</v>
      </c>
      <c r="H175" s="14">
        <f t="shared" si="56"/>
        <v>9097414.1801561359</v>
      </c>
      <c r="I175" s="14">
        <f t="shared" si="57"/>
        <v>6159.3867164225703</v>
      </c>
      <c r="J175" s="14">
        <v>184446.83667962812</v>
      </c>
      <c r="K175" s="14">
        <v>0</v>
      </c>
      <c r="L175" s="14">
        <v>634991.58239976771</v>
      </c>
      <c r="M175" s="14"/>
      <c r="N175" s="15"/>
      <c r="O175" s="13">
        <v>1560</v>
      </c>
      <c r="P175" s="14">
        <v>9791706.5206656288</v>
      </c>
      <c r="Q175" s="14">
        <f t="shared" si="44"/>
        <v>6276.7349491446339</v>
      </c>
      <c r="R175" s="14">
        <v>43407.498964795843</v>
      </c>
      <c r="S175" s="14">
        <v>0</v>
      </c>
      <c r="T175" s="14">
        <v>739211.82301421103</v>
      </c>
      <c r="U175" s="24">
        <f t="shared" si="45"/>
        <v>104220.24061444332</v>
      </c>
      <c r="V175" s="24">
        <f t="shared" si="46"/>
        <v>694292.3405094929</v>
      </c>
      <c r="W175" s="46">
        <f t="shared" si="47"/>
        <v>7.6317547685575082E-2</v>
      </c>
      <c r="X175" s="34">
        <f t="shared" si="48"/>
        <v>83</v>
      </c>
      <c r="Y175" s="34">
        <f t="shared" si="49"/>
        <v>117.34823272206359</v>
      </c>
      <c r="Z175" s="46">
        <f t="shared" si="50"/>
        <v>1.9051934571534757E-2</v>
      </c>
      <c r="AA175" s="45">
        <v>1.9740983875930151E-2</v>
      </c>
      <c r="AC175" s="19">
        <f t="shared" si="52"/>
        <v>1086882.9948094934</v>
      </c>
      <c r="AD175" s="19">
        <f t="shared" si="53"/>
        <v>-141039.33771483228</v>
      </c>
      <c r="AE175" s="19" t="e">
        <f>#REF!-#REF!</f>
        <v>#REF!</v>
      </c>
      <c r="AF175" s="19">
        <f t="shared" si="54"/>
        <v>104220.24061444332</v>
      </c>
      <c r="AG175" s="19">
        <f t="shared" si="55"/>
        <v>0</v>
      </c>
      <c r="AH175" s="19" t="e">
        <f t="shared" si="51"/>
        <v>#REF!</v>
      </c>
      <c r="AJ175" s="58"/>
    </row>
    <row r="176" spans="1:36" x14ac:dyDescent="0.25">
      <c r="A176" s="42" t="s">
        <v>249</v>
      </c>
      <c r="B176" s="40"/>
      <c r="C176" s="37">
        <v>6905</v>
      </c>
      <c r="D176" s="54" t="s">
        <v>261</v>
      </c>
      <c r="E176" s="13">
        <v>847</v>
      </c>
      <c r="F176" s="14">
        <v>4560678.8369682599</v>
      </c>
      <c r="G176" s="14">
        <v>243829.31140000001</v>
      </c>
      <c r="H176" s="14">
        <f t="shared" si="56"/>
        <v>4804508.1483682599</v>
      </c>
      <c r="I176" s="14">
        <f t="shared" si="57"/>
        <v>5672.3827017334825</v>
      </c>
      <c r="J176" s="14">
        <v>0</v>
      </c>
      <c r="K176" s="14">
        <v>0</v>
      </c>
      <c r="L176" s="14">
        <v>326377.21199988021</v>
      </c>
      <c r="M176" s="14"/>
      <c r="N176" s="15"/>
      <c r="O176" s="13">
        <v>861</v>
      </c>
      <c r="P176" s="14">
        <v>5026053.0393928671</v>
      </c>
      <c r="Q176" s="14">
        <f t="shared" si="44"/>
        <v>5837.4599760660476</v>
      </c>
      <c r="R176" s="14">
        <v>0</v>
      </c>
      <c r="S176" s="14">
        <v>0</v>
      </c>
      <c r="T176" s="14">
        <v>368367.68973222794</v>
      </c>
      <c r="U176" s="24">
        <f t="shared" si="45"/>
        <v>41990.477732347732</v>
      </c>
      <c r="V176" s="24">
        <f t="shared" si="46"/>
        <v>221544.89102460723</v>
      </c>
      <c r="W176" s="46">
        <f t="shared" si="47"/>
        <v>4.6111877466551876E-2</v>
      </c>
      <c r="X176" s="34">
        <f t="shared" si="48"/>
        <v>14</v>
      </c>
      <c r="Y176" s="34">
        <f t="shared" si="49"/>
        <v>165.07727433256514</v>
      </c>
      <c r="Z176" s="46">
        <f t="shared" si="50"/>
        <v>2.9101928239453567E-2</v>
      </c>
      <c r="AA176" s="45">
        <v>2.9949147417519084E-2</v>
      </c>
      <c r="AC176" s="19">
        <f t="shared" si="52"/>
        <v>465374.20242460724</v>
      </c>
      <c r="AD176" s="19">
        <f t="shared" si="53"/>
        <v>0</v>
      </c>
      <c r="AE176" s="19" t="e">
        <f>#REF!-#REF!</f>
        <v>#REF!</v>
      </c>
      <c r="AF176" s="19">
        <f t="shared" si="54"/>
        <v>41990.477732347732</v>
      </c>
      <c r="AG176" s="19">
        <f t="shared" si="55"/>
        <v>0</v>
      </c>
      <c r="AH176" s="19" t="e">
        <f t="shared" si="51"/>
        <v>#REF!</v>
      </c>
      <c r="AJ176" s="58"/>
    </row>
    <row r="177" spans="1:36" x14ac:dyDescent="0.25">
      <c r="A177" s="42" t="s">
        <v>249</v>
      </c>
      <c r="B177" s="40"/>
      <c r="C177" s="37">
        <v>4006</v>
      </c>
      <c r="D177" s="59" t="s">
        <v>262</v>
      </c>
      <c r="E177" s="13">
        <v>704</v>
      </c>
      <c r="F177" s="14">
        <v>4198055.2876081802</v>
      </c>
      <c r="G177" s="14">
        <v>186405.12</v>
      </c>
      <c r="H177" s="14">
        <f t="shared" si="56"/>
        <v>4384460.4076081803</v>
      </c>
      <c r="I177" s="14">
        <f t="shared" si="57"/>
        <v>6227.9267153525288</v>
      </c>
      <c r="J177" s="14">
        <v>171086.05769044114</v>
      </c>
      <c r="K177" s="14">
        <v>0</v>
      </c>
      <c r="L177" s="14">
        <v>218300.1012554277</v>
      </c>
      <c r="M177" s="14"/>
      <c r="N177" s="15"/>
      <c r="O177" s="13">
        <v>768</v>
      </c>
      <c r="P177" s="14">
        <v>4865427.2743277857</v>
      </c>
      <c r="Q177" s="14">
        <f t="shared" si="44"/>
        <v>6335.1917634476376</v>
      </c>
      <c r="R177" s="14">
        <v>152361.54891512915</v>
      </c>
      <c r="S177" s="14">
        <v>0</v>
      </c>
      <c r="T177" s="14">
        <v>258832.13544389867</v>
      </c>
      <c r="U177" s="24">
        <f t="shared" si="45"/>
        <v>40532.034188470978</v>
      </c>
      <c r="V177" s="24">
        <f t="shared" si="46"/>
        <v>480966.8667196054</v>
      </c>
      <c r="W177" s="46">
        <f t="shared" si="47"/>
        <v>0.10969807502081741</v>
      </c>
      <c r="X177" s="34">
        <f t="shared" si="48"/>
        <v>64</v>
      </c>
      <c r="Y177" s="34">
        <f t="shared" si="49"/>
        <v>107.2650480951088</v>
      </c>
      <c r="Z177" s="46">
        <f t="shared" si="50"/>
        <v>1.7223235435749107E-2</v>
      </c>
      <c r="AA177" s="45">
        <v>1.9462561697236147E-2</v>
      </c>
      <c r="AC177" s="19">
        <f t="shared" si="52"/>
        <v>667371.98671960551</v>
      </c>
      <c r="AD177" s="19">
        <f t="shared" si="53"/>
        <v>-18724.508775311988</v>
      </c>
      <c r="AE177" s="19" t="e">
        <f>#REF!-#REF!</f>
        <v>#REF!</v>
      </c>
      <c r="AF177" s="19">
        <f t="shared" si="54"/>
        <v>40532.034188470978</v>
      </c>
      <c r="AG177" s="19">
        <f t="shared" si="55"/>
        <v>0</v>
      </c>
      <c r="AH177" s="19" t="e">
        <f t="shared" si="51"/>
        <v>#REF!</v>
      </c>
      <c r="AJ177" s="58"/>
    </row>
    <row r="178" spans="1:36" x14ac:dyDescent="0.25">
      <c r="A178" s="42" t="s">
        <v>249</v>
      </c>
      <c r="B178" s="40"/>
      <c r="C178" s="37">
        <v>4004</v>
      </c>
      <c r="D178" s="54" t="s">
        <v>263</v>
      </c>
      <c r="E178" s="13">
        <v>836</v>
      </c>
      <c r="F178" s="14">
        <v>4635631.1991088018</v>
      </c>
      <c r="G178" s="14">
        <v>221356.08</v>
      </c>
      <c r="H178" s="14">
        <f t="shared" si="56"/>
        <v>4856987.2791088019</v>
      </c>
      <c r="I178" s="14">
        <f t="shared" si="57"/>
        <v>5809.7933960631599</v>
      </c>
      <c r="J178" s="14">
        <v>0</v>
      </c>
      <c r="K178" s="14">
        <v>0</v>
      </c>
      <c r="L178" s="14">
        <v>356442.02159986919</v>
      </c>
      <c r="M178" s="14"/>
      <c r="N178" s="15"/>
      <c r="O178" s="13">
        <v>827</v>
      </c>
      <c r="P178" s="14">
        <v>4954375.0850837408</v>
      </c>
      <c r="Q178" s="14">
        <f t="shared" si="44"/>
        <v>5990.7800303310041</v>
      </c>
      <c r="R178" s="14">
        <v>0</v>
      </c>
      <c r="S178" s="14">
        <v>0</v>
      </c>
      <c r="T178" s="14">
        <v>371150.89378181472</v>
      </c>
      <c r="U178" s="24">
        <f t="shared" si="45"/>
        <v>14708.872181945539</v>
      </c>
      <c r="V178" s="24">
        <f t="shared" si="46"/>
        <v>97387.805974938907</v>
      </c>
      <c r="W178" s="46">
        <f t="shared" si="47"/>
        <v>2.0051072893237709E-2</v>
      </c>
      <c r="X178" s="34">
        <f t="shared" si="48"/>
        <v>-9</v>
      </c>
      <c r="Y178" s="34">
        <f t="shared" si="49"/>
        <v>180.98663426784424</v>
      </c>
      <c r="Z178" s="46">
        <f t="shared" si="50"/>
        <v>3.11519914616043E-2</v>
      </c>
      <c r="AA178" s="45">
        <v>3.0360469501306664E-2</v>
      </c>
      <c r="AC178" s="19">
        <f t="shared" si="52"/>
        <v>318743.88597493898</v>
      </c>
      <c r="AD178" s="19">
        <f t="shared" si="53"/>
        <v>0</v>
      </c>
      <c r="AE178" s="19" t="e">
        <f>#REF!-#REF!</f>
        <v>#REF!</v>
      </c>
      <c r="AF178" s="19">
        <f t="shared" si="54"/>
        <v>14708.872181945539</v>
      </c>
      <c r="AG178" s="19">
        <f t="shared" si="55"/>
        <v>0</v>
      </c>
      <c r="AH178" s="19" t="e">
        <f t="shared" si="51"/>
        <v>#REF!</v>
      </c>
      <c r="AJ178" s="58"/>
    </row>
    <row r="179" spans="1:36" x14ac:dyDescent="0.25">
      <c r="A179" s="42" t="s">
        <v>249</v>
      </c>
      <c r="B179" s="40"/>
      <c r="C179" s="37">
        <v>4024</v>
      </c>
      <c r="D179" s="59" t="s">
        <v>264</v>
      </c>
      <c r="E179" s="13">
        <v>585</v>
      </c>
      <c r="F179" s="14">
        <v>3274041.6140711578</v>
      </c>
      <c r="G179" s="14">
        <v>167250.28289999999</v>
      </c>
      <c r="H179" s="14">
        <f t="shared" si="56"/>
        <v>3441291.8969711578</v>
      </c>
      <c r="I179" s="14">
        <f t="shared" si="57"/>
        <v>5882.5502512327485</v>
      </c>
      <c r="J179" s="14">
        <v>43747.852349647321</v>
      </c>
      <c r="K179" s="14">
        <v>0</v>
      </c>
      <c r="L179" s="14">
        <v>222860.65199991848</v>
      </c>
      <c r="M179" s="14"/>
      <c r="N179" s="15"/>
      <c r="O179" s="13">
        <v>602</v>
      </c>
      <c r="P179" s="14">
        <v>3606272.5078124907</v>
      </c>
      <c r="Q179" s="14">
        <f t="shared" si="44"/>
        <v>5990.4858933762307</v>
      </c>
      <c r="R179" s="14">
        <v>10865.521252306178</v>
      </c>
      <c r="S179" s="14">
        <v>0</v>
      </c>
      <c r="T179" s="14">
        <v>256158.53436444205</v>
      </c>
      <c r="U179" s="24">
        <f t="shared" si="45"/>
        <v>33297.882364523568</v>
      </c>
      <c r="V179" s="24">
        <f t="shared" si="46"/>
        <v>164980.61084133293</v>
      </c>
      <c r="W179" s="46">
        <f t="shared" si="47"/>
        <v>4.7941475405367306E-2</v>
      </c>
      <c r="X179" s="34">
        <f t="shared" si="48"/>
        <v>17</v>
      </c>
      <c r="Y179" s="34">
        <f t="shared" si="49"/>
        <v>107.93564214348226</v>
      </c>
      <c r="Z179" s="46">
        <f t="shared" si="50"/>
        <v>1.8348443707873585E-2</v>
      </c>
      <c r="AA179" s="45">
        <v>1.9315263851324538E-2</v>
      </c>
      <c r="AC179" s="19">
        <f t="shared" si="52"/>
        <v>332230.89374133293</v>
      </c>
      <c r="AD179" s="19">
        <f t="shared" si="53"/>
        <v>-32882.331097341143</v>
      </c>
      <c r="AE179" s="19" t="e">
        <f>#REF!-#REF!</f>
        <v>#REF!</v>
      </c>
      <c r="AF179" s="19">
        <f t="shared" si="54"/>
        <v>33297.882364523568</v>
      </c>
      <c r="AG179" s="19">
        <f t="shared" si="55"/>
        <v>0</v>
      </c>
      <c r="AH179" s="19" t="e">
        <f t="shared" si="51"/>
        <v>#REF!</v>
      </c>
      <c r="AJ179" s="58"/>
    </row>
    <row r="180" spans="1:36" x14ac:dyDescent="0.25">
      <c r="A180" s="42" t="s">
        <v>249</v>
      </c>
      <c r="B180" s="40"/>
      <c r="C180" s="37">
        <v>4010</v>
      </c>
      <c r="D180" s="59" t="s">
        <v>265</v>
      </c>
      <c r="E180" s="13">
        <v>580</v>
      </c>
      <c r="F180" s="14">
        <v>3211713.2940935348</v>
      </c>
      <c r="G180" s="14">
        <v>157776.46290000001</v>
      </c>
      <c r="H180" s="14">
        <f t="shared" si="56"/>
        <v>3369489.756993535</v>
      </c>
      <c r="I180" s="14">
        <f t="shared" si="57"/>
        <v>5809.4650982647154</v>
      </c>
      <c r="J180" s="14">
        <v>61443.565090421587</v>
      </c>
      <c r="K180" s="14">
        <v>0</v>
      </c>
      <c r="L180" s="14">
        <v>214819.36559992129</v>
      </c>
      <c r="M180" s="14"/>
      <c r="N180" s="15"/>
      <c r="O180" s="13">
        <v>598</v>
      </c>
      <c r="P180" s="14">
        <v>3537455.3784305598</v>
      </c>
      <c r="Q180" s="14">
        <f t="shared" si="44"/>
        <v>5915.4772214557852</v>
      </c>
      <c r="R180" s="14">
        <v>20992.304676886182</v>
      </c>
      <c r="S180" s="14">
        <v>0</v>
      </c>
      <c r="T180" s="14">
        <v>245652.33256827356</v>
      </c>
      <c r="U180" s="24">
        <f t="shared" si="45"/>
        <v>30832.966968352266</v>
      </c>
      <c r="V180" s="24">
        <f t="shared" si="46"/>
        <v>167965.62143702479</v>
      </c>
      <c r="W180" s="46">
        <f t="shared" si="47"/>
        <v>4.984897819867351E-2</v>
      </c>
      <c r="X180" s="34">
        <f t="shared" si="48"/>
        <v>18</v>
      </c>
      <c r="Y180" s="34">
        <f t="shared" si="49"/>
        <v>106.0121231910698</v>
      </c>
      <c r="Z180" s="46">
        <f t="shared" si="50"/>
        <v>1.824817283483382E-2</v>
      </c>
      <c r="AA180" s="45">
        <v>1.9300672466770807E-2</v>
      </c>
      <c r="AC180" s="19">
        <f t="shared" si="52"/>
        <v>325742.08433702495</v>
      </c>
      <c r="AD180" s="19">
        <f t="shared" si="53"/>
        <v>-40451.260413535405</v>
      </c>
      <c r="AE180" s="19" t="e">
        <f>#REF!-#REF!</f>
        <v>#REF!</v>
      </c>
      <c r="AF180" s="19">
        <f t="shared" si="54"/>
        <v>30832.966968352266</v>
      </c>
      <c r="AG180" s="19">
        <f t="shared" si="55"/>
        <v>0</v>
      </c>
      <c r="AH180" s="19" t="e">
        <f t="shared" si="51"/>
        <v>#REF!</v>
      </c>
      <c r="AJ180" s="58"/>
    </row>
    <row r="181" spans="1:36" x14ac:dyDescent="0.25">
      <c r="A181" s="42" t="s">
        <v>249</v>
      </c>
      <c r="B181" s="40"/>
      <c r="C181" s="37">
        <v>9997</v>
      </c>
      <c r="D181" s="59" t="s">
        <v>266</v>
      </c>
      <c r="E181" s="13">
        <v>187</v>
      </c>
      <c r="F181" s="14">
        <v>1129613.0985570177</v>
      </c>
      <c r="G181" s="14">
        <v>35662.8943</v>
      </c>
      <c r="H181" s="14">
        <f t="shared" si="56"/>
        <v>1165275.9928570178</v>
      </c>
      <c r="I181" s="14">
        <f t="shared" si="57"/>
        <v>6231.4224216952825</v>
      </c>
      <c r="J181" s="14">
        <v>98325.269293394638</v>
      </c>
      <c r="K181" s="14">
        <v>0</v>
      </c>
      <c r="L181" s="14">
        <v>73364.519053886164</v>
      </c>
      <c r="M181" s="14"/>
      <c r="N181" s="15"/>
      <c r="O181" s="13">
        <v>307</v>
      </c>
      <c r="P181" s="14">
        <v>1855779.3929921656</v>
      </c>
      <c r="Q181" s="14">
        <f t="shared" si="44"/>
        <v>6044.8840162611259</v>
      </c>
      <c r="R181" s="14">
        <v>113823.62093885033</v>
      </c>
      <c r="S181" s="14">
        <v>0</v>
      </c>
      <c r="T181" s="14">
        <v>129187.57902495378</v>
      </c>
      <c r="U181" s="24">
        <f t="shared" si="45"/>
        <v>55823.059971067618</v>
      </c>
      <c r="V181" s="24">
        <f t="shared" si="46"/>
        <v>690503.40013514785</v>
      </c>
      <c r="W181" s="46">
        <f t="shared" si="47"/>
        <v>0.59256640003556171</v>
      </c>
      <c r="X181" s="34">
        <f t="shared" si="48"/>
        <v>120</v>
      </c>
      <c r="Y181" s="34">
        <f t="shared" si="49"/>
        <v>-186.53840543415663</v>
      </c>
      <c r="Z181" s="46">
        <f t="shared" si="50"/>
        <v>-2.9935124408306146E-2</v>
      </c>
      <c r="AA181" s="45">
        <v>9.5859591672535771E-3</v>
      </c>
      <c r="AC181" s="19">
        <f t="shared" si="52"/>
        <v>726166.29443514789</v>
      </c>
      <c r="AD181" s="19">
        <f t="shared" si="53"/>
        <v>15498.351645455696</v>
      </c>
      <c r="AE181" s="19" t="e">
        <f>#REF!-#REF!</f>
        <v>#REF!</v>
      </c>
      <c r="AF181" s="19">
        <f t="shared" si="54"/>
        <v>55823.059971067618</v>
      </c>
      <c r="AG181" s="19">
        <f t="shared" si="55"/>
        <v>0</v>
      </c>
      <c r="AH181" s="19" t="e">
        <f t="shared" si="51"/>
        <v>#REF!</v>
      </c>
      <c r="AJ181" s="58"/>
    </row>
    <row r="182" spans="1:36" x14ac:dyDescent="0.25">
      <c r="A182" s="42" t="s">
        <v>249</v>
      </c>
      <c r="B182" s="40"/>
      <c r="C182" s="37">
        <v>4613</v>
      </c>
      <c r="D182" s="59" t="s">
        <v>267</v>
      </c>
      <c r="E182" s="13">
        <v>641</v>
      </c>
      <c r="F182" s="14">
        <v>3757236.5880384045</v>
      </c>
      <c r="G182" s="14">
        <v>169723.98</v>
      </c>
      <c r="H182" s="14">
        <f t="shared" si="56"/>
        <v>3926960.5680384045</v>
      </c>
      <c r="I182" s="14">
        <f t="shared" si="57"/>
        <v>6126.3035382814423</v>
      </c>
      <c r="J182" s="14">
        <v>193569.32819804037</v>
      </c>
      <c r="K182" s="14">
        <v>0</v>
      </c>
      <c r="L182" s="14">
        <v>262642.01599990355</v>
      </c>
      <c r="M182" s="14"/>
      <c r="N182" s="15"/>
      <c r="O182" s="13">
        <v>634</v>
      </c>
      <c r="P182" s="14">
        <v>3960713.9611271769</v>
      </c>
      <c r="Q182" s="14">
        <f t="shared" si="44"/>
        <v>6247.1829039860831</v>
      </c>
      <c r="R182" s="14">
        <v>132706.02084586211</v>
      </c>
      <c r="S182" s="14">
        <v>0</v>
      </c>
      <c r="T182" s="14">
        <v>289500.44682683039</v>
      </c>
      <c r="U182" s="24">
        <f t="shared" si="45"/>
        <v>26858.430826926837</v>
      </c>
      <c r="V182" s="24">
        <f t="shared" si="46"/>
        <v>33753.393088772427</v>
      </c>
      <c r="W182" s="46">
        <f t="shared" si="47"/>
        <v>8.5952971780496323E-3</v>
      </c>
      <c r="X182" s="34">
        <f t="shared" si="48"/>
        <v>-7</v>
      </c>
      <c r="Y182" s="34">
        <f t="shared" si="49"/>
        <v>120.8793657046408</v>
      </c>
      <c r="Z182" s="46">
        <f t="shared" si="50"/>
        <v>1.9731207399258155E-2</v>
      </c>
      <c r="AA182" s="45">
        <v>1.9399948912352638E-2</v>
      </c>
      <c r="AC182" s="19">
        <f t="shared" si="52"/>
        <v>203477.37308877241</v>
      </c>
      <c r="AD182" s="19">
        <f t="shared" si="53"/>
        <v>-60863.307352178264</v>
      </c>
      <c r="AE182" s="19" t="e">
        <f>#REF!-#REF!</f>
        <v>#REF!</v>
      </c>
      <c r="AF182" s="19">
        <f t="shared" si="54"/>
        <v>26858.430826926837</v>
      </c>
      <c r="AG182" s="19">
        <f t="shared" si="55"/>
        <v>0</v>
      </c>
      <c r="AH182" s="19" t="e">
        <f t="shared" si="51"/>
        <v>#REF!</v>
      </c>
      <c r="AJ182" s="58"/>
    </row>
    <row r="183" spans="1:36" x14ac:dyDescent="0.25">
      <c r="A183" s="42" t="s">
        <v>249</v>
      </c>
      <c r="B183" s="40"/>
      <c r="C183" s="37">
        <v>4101</v>
      </c>
      <c r="D183" s="54" t="s">
        <v>356</v>
      </c>
      <c r="E183" s="13">
        <v>1514</v>
      </c>
      <c r="F183" s="14">
        <v>8927261.5116372202</v>
      </c>
      <c r="G183" s="14">
        <v>400876.92</v>
      </c>
      <c r="H183" s="14">
        <f t="shared" si="56"/>
        <v>9328138.4316372201</v>
      </c>
      <c r="I183" s="14">
        <f t="shared" si="57"/>
        <v>6161.2539178581374</v>
      </c>
      <c r="J183" s="14">
        <v>0</v>
      </c>
      <c r="K183" s="14">
        <v>0</v>
      </c>
      <c r="L183" s="14">
        <v>706633.04319974117</v>
      </c>
      <c r="M183" s="14"/>
      <c r="N183" s="15"/>
      <c r="O183" s="13">
        <v>1512</v>
      </c>
      <c r="P183" s="14">
        <v>9624744.3649991341</v>
      </c>
      <c r="Q183" s="14">
        <f t="shared" si="44"/>
        <v>6365.5716699729719</v>
      </c>
      <c r="R183" s="14">
        <v>0</v>
      </c>
      <c r="S183" s="14">
        <v>0</v>
      </c>
      <c r="T183" s="14">
        <v>762987.97664464265</v>
      </c>
      <c r="U183" s="24">
        <f t="shared" si="45"/>
        <v>56354.933444901486</v>
      </c>
      <c r="V183" s="24">
        <f t="shared" si="46"/>
        <v>296605.93336191401</v>
      </c>
      <c r="W183" s="46">
        <f t="shared" si="47"/>
        <v>3.1796905195569103E-2</v>
      </c>
      <c r="X183" s="34">
        <f t="shared" si="48"/>
        <v>-2</v>
      </c>
      <c r="Y183" s="34">
        <f t="shared" si="49"/>
        <v>204.31775211483455</v>
      </c>
      <c r="Z183" s="46">
        <f t="shared" si="50"/>
        <v>3.316171591672723E-2</v>
      </c>
      <c r="AA183" s="45">
        <v>3.2648735009345176E-2</v>
      </c>
      <c r="AC183" s="19">
        <f t="shared" si="52"/>
        <v>697482.85336191393</v>
      </c>
      <c r="AD183" s="19">
        <f t="shared" si="53"/>
        <v>0</v>
      </c>
      <c r="AE183" s="19" t="e">
        <f>#REF!-#REF!</f>
        <v>#REF!</v>
      </c>
      <c r="AF183" s="19">
        <f t="shared" si="54"/>
        <v>56354.933444901486</v>
      </c>
      <c r="AG183" s="19">
        <f t="shared" si="55"/>
        <v>0</v>
      </c>
      <c r="AH183" s="19" t="e">
        <f t="shared" si="51"/>
        <v>#REF!</v>
      </c>
      <c r="AJ183" s="58"/>
    </row>
    <row r="184" spans="1:36" x14ac:dyDescent="0.25">
      <c r="A184" s="42" t="s">
        <v>249</v>
      </c>
      <c r="B184" s="40" t="s">
        <v>268</v>
      </c>
      <c r="C184" s="37">
        <v>5401</v>
      </c>
      <c r="D184" s="54" t="s">
        <v>269</v>
      </c>
      <c r="E184" s="13">
        <v>1388</v>
      </c>
      <c r="F184" s="14">
        <v>7827597.5949694654</v>
      </c>
      <c r="G184" s="14">
        <v>367514.64</v>
      </c>
      <c r="H184" s="14">
        <f t="shared" si="56"/>
        <v>8195112.2349694651</v>
      </c>
      <c r="I184" s="14">
        <f t="shared" si="57"/>
        <v>5904.2595352805947</v>
      </c>
      <c r="J184" s="14">
        <v>0</v>
      </c>
      <c r="K184" s="14">
        <v>0</v>
      </c>
      <c r="L184" s="14">
        <v>446326.40079983603</v>
      </c>
      <c r="M184" s="14"/>
      <c r="N184" s="15"/>
      <c r="O184" s="13">
        <v>1399</v>
      </c>
      <c r="P184" s="14">
        <v>8585290.2831295244</v>
      </c>
      <c r="Q184" s="14">
        <f t="shared" si="44"/>
        <v>6136.733583366351</v>
      </c>
      <c r="R184" s="14">
        <v>0</v>
      </c>
      <c r="S184" s="14">
        <v>0</v>
      </c>
      <c r="T184" s="14">
        <v>539784.87121555686</v>
      </c>
      <c r="U184" s="24">
        <f t="shared" si="45"/>
        <v>93458.470415720833</v>
      </c>
      <c r="V184" s="24">
        <f t="shared" si="46"/>
        <v>390178.04816005938</v>
      </c>
      <c r="W184" s="46">
        <f t="shared" si="47"/>
        <v>4.7611068277396695E-2</v>
      </c>
      <c r="X184" s="34">
        <f t="shared" si="48"/>
        <v>11</v>
      </c>
      <c r="Y184" s="34">
        <f t="shared" si="49"/>
        <v>232.47404808575629</v>
      </c>
      <c r="Z184" s="46">
        <f t="shared" si="50"/>
        <v>3.93739548027352E-2</v>
      </c>
      <c r="AA184" s="45">
        <v>3.7969320379084293E-2</v>
      </c>
      <c r="AC184" s="19">
        <f t="shared" si="52"/>
        <v>757692.68816005904</v>
      </c>
      <c r="AD184" s="19">
        <f t="shared" si="53"/>
        <v>0</v>
      </c>
      <c r="AE184" s="19" t="e">
        <f>#REF!-#REF!</f>
        <v>#REF!</v>
      </c>
      <c r="AF184" s="19">
        <f t="shared" si="54"/>
        <v>93458.470415720833</v>
      </c>
      <c r="AG184" s="19">
        <f t="shared" si="55"/>
        <v>0</v>
      </c>
      <c r="AH184" s="19" t="e">
        <f t="shared" si="51"/>
        <v>#REF!</v>
      </c>
      <c r="AJ184" s="58"/>
    </row>
    <row r="185" spans="1:36" x14ac:dyDescent="0.25">
      <c r="A185" s="42" t="s">
        <v>249</v>
      </c>
      <c r="B185" s="40"/>
      <c r="C185" s="37">
        <v>4502</v>
      </c>
      <c r="D185" s="54" t="s">
        <v>270</v>
      </c>
      <c r="E185" s="13">
        <v>1417</v>
      </c>
      <c r="F185" s="14">
        <v>7084999.9999999991</v>
      </c>
      <c r="G185" s="14">
        <v>375193.26</v>
      </c>
      <c r="H185" s="14">
        <f t="shared" si="56"/>
        <v>7460193.2599999988</v>
      </c>
      <c r="I185" s="14">
        <f t="shared" si="57"/>
        <v>5264.7799999999988</v>
      </c>
      <c r="J185" s="14">
        <v>0</v>
      </c>
      <c r="K185" s="14">
        <v>520800.18515193585</v>
      </c>
      <c r="L185" s="14">
        <v>17840.442290953895</v>
      </c>
      <c r="M185" s="14"/>
      <c r="N185" s="15"/>
      <c r="O185" s="13">
        <v>1476</v>
      </c>
      <c r="P185" s="14">
        <v>7992540.0000000009</v>
      </c>
      <c r="Q185" s="14">
        <f t="shared" si="44"/>
        <v>5415.0000000000009</v>
      </c>
      <c r="R185" s="14">
        <v>0</v>
      </c>
      <c r="S185" s="14">
        <v>552820.77117820713</v>
      </c>
      <c r="T185" s="14">
        <v>20861.211734862867</v>
      </c>
      <c r="U185" s="24">
        <f t="shared" si="45"/>
        <v>3020.7694439089719</v>
      </c>
      <c r="V185" s="24">
        <f t="shared" si="46"/>
        <v>532346.74000000209</v>
      </c>
      <c r="W185" s="46">
        <f t="shared" si="47"/>
        <v>7.1358304194923949E-2</v>
      </c>
      <c r="X185" s="34">
        <f t="shared" si="48"/>
        <v>59</v>
      </c>
      <c r="Y185" s="34">
        <f t="shared" si="49"/>
        <v>150.22000000000207</v>
      </c>
      <c r="Z185" s="46">
        <f t="shared" si="50"/>
        <v>2.8533006127511973E-2</v>
      </c>
      <c r="AA185" s="45">
        <v>2.8533006127511751E-2</v>
      </c>
      <c r="AC185" s="19">
        <f t="shared" si="52"/>
        <v>907540.00000000186</v>
      </c>
      <c r="AD185" s="19">
        <f t="shared" si="53"/>
        <v>0</v>
      </c>
      <c r="AE185" s="19" t="e">
        <f>#REF!-#REF!</f>
        <v>#REF!</v>
      </c>
      <c r="AF185" s="19">
        <f t="shared" si="54"/>
        <v>3020.7694439089719</v>
      </c>
      <c r="AG185" s="19">
        <f t="shared" si="55"/>
        <v>32020.586026271281</v>
      </c>
      <c r="AH185" s="19" t="e">
        <f t="shared" si="51"/>
        <v>#REF!</v>
      </c>
      <c r="AJ185" s="58"/>
    </row>
    <row r="186" spans="1:36" x14ac:dyDescent="0.25">
      <c r="A186" s="42" t="s">
        <v>249</v>
      </c>
      <c r="B186" s="40"/>
      <c r="C186" s="37">
        <v>4616</v>
      </c>
      <c r="D186" s="54" t="s">
        <v>271</v>
      </c>
      <c r="E186" s="13">
        <v>1283</v>
      </c>
      <c r="F186" s="14">
        <v>6699136.1470356872</v>
      </c>
      <c r="G186" s="14">
        <v>339712.74</v>
      </c>
      <c r="H186" s="14">
        <f t="shared" si="56"/>
        <v>7038848.8870356875</v>
      </c>
      <c r="I186" s="14">
        <f t="shared" si="57"/>
        <v>5486.2423125765299</v>
      </c>
      <c r="J186" s="14">
        <v>0</v>
      </c>
      <c r="K186" s="14">
        <v>0</v>
      </c>
      <c r="L186" s="14">
        <v>306744.07119988726</v>
      </c>
      <c r="M186" s="14"/>
      <c r="N186" s="15"/>
      <c r="O186" s="13">
        <v>1340</v>
      </c>
      <c r="P186" s="14">
        <v>7600799.5425908556</v>
      </c>
      <c r="Q186" s="14">
        <f t="shared" si="44"/>
        <v>5672.2384646200417</v>
      </c>
      <c r="R186" s="14">
        <v>0</v>
      </c>
      <c r="S186" s="14">
        <v>0</v>
      </c>
      <c r="T186" s="14">
        <v>385162.78532189818</v>
      </c>
      <c r="U186" s="24">
        <f t="shared" si="45"/>
        <v>78418.714122010919</v>
      </c>
      <c r="V186" s="24">
        <f t="shared" si="46"/>
        <v>561950.65555516817</v>
      </c>
      <c r="W186" s="46">
        <f t="shared" si="47"/>
        <v>7.9835590246891242E-2</v>
      </c>
      <c r="X186" s="34">
        <f t="shared" si="48"/>
        <v>57</v>
      </c>
      <c r="Y186" s="34">
        <f t="shared" si="49"/>
        <v>185.99615204351176</v>
      </c>
      <c r="Z186" s="46">
        <f t="shared" si="50"/>
        <v>3.3902285288627931E-2</v>
      </c>
      <c r="AA186" s="45">
        <v>3.6158679856972631E-2</v>
      </c>
      <c r="AC186" s="19">
        <f t="shared" si="52"/>
        <v>901663.39555516839</v>
      </c>
      <c r="AD186" s="19">
        <f t="shared" si="53"/>
        <v>0</v>
      </c>
      <c r="AE186" s="19" t="e">
        <f>#REF!-#REF!</f>
        <v>#REF!</v>
      </c>
      <c r="AF186" s="19">
        <f t="shared" si="54"/>
        <v>78418.714122010919</v>
      </c>
      <c r="AG186" s="19">
        <f t="shared" si="55"/>
        <v>0</v>
      </c>
      <c r="AH186" s="19" t="e">
        <f t="shared" si="51"/>
        <v>#REF!</v>
      </c>
      <c r="AJ186" s="58"/>
    </row>
    <row r="187" spans="1:36" x14ac:dyDescent="0.25">
      <c r="A187" s="42" t="s">
        <v>249</v>
      </c>
      <c r="B187" s="40"/>
      <c r="C187" s="37">
        <v>4027</v>
      </c>
      <c r="D187" s="54" t="s">
        <v>272</v>
      </c>
      <c r="E187" s="13">
        <v>860</v>
      </c>
      <c r="F187" s="14">
        <v>5243266.7001306061</v>
      </c>
      <c r="G187" s="14">
        <v>227710.8</v>
      </c>
      <c r="H187" s="14">
        <f t="shared" si="56"/>
        <v>5470977.5001306059</v>
      </c>
      <c r="I187" s="14">
        <f t="shared" si="57"/>
        <v>6361.6017443379142</v>
      </c>
      <c r="J187" s="14">
        <v>0</v>
      </c>
      <c r="K187" s="14">
        <v>0</v>
      </c>
      <c r="L187" s="14">
        <v>385765.20499170979</v>
      </c>
      <c r="M187" s="14"/>
      <c r="N187" s="15"/>
      <c r="O187" s="13">
        <v>856</v>
      </c>
      <c r="P187" s="14">
        <v>5625153.6075805454</v>
      </c>
      <c r="Q187" s="14">
        <f t="shared" si="44"/>
        <v>6571.4411303511042</v>
      </c>
      <c r="R187" s="14">
        <v>0</v>
      </c>
      <c r="S187" s="14">
        <v>0</v>
      </c>
      <c r="T187" s="14">
        <v>401651.81751062139</v>
      </c>
      <c r="U187" s="24">
        <f t="shared" si="45"/>
        <v>15886.612518911599</v>
      </c>
      <c r="V187" s="24">
        <f t="shared" si="46"/>
        <v>154176.10744993947</v>
      </c>
      <c r="W187" s="46">
        <f t="shared" si="47"/>
        <v>2.8180724092953913E-2</v>
      </c>
      <c r="X187" s="34">
        <f t="shared" si="48"/>
        <v>-4</v>
      </c>
      <c r="Y187" s="34">
        <f t="shared" si="49"/>
        <v>209.83938601319005</v>
      </c>
      <c r="Z187" s="46">
        <f t="shared" si="50"/>
        <v>3.2985306915818136E-2</v>
      </c>
      <c r="AA187" s="45">
        <v>2.9984893784279709E-2</v>
      </c>
      <c r="AC187" s="19">
        <f t="shared" si="52"/>
        <v>381886.90744993929</v>
      </c>
      <c r="AD187" s="19">
        <f t="shared" si="53"/>
        <v>0</v>
      </c>
      <c r="AE187" s="19" t="e">
        <f>#REF!-#REF!</f>
        <v>#REF!</v>
      </c>
      <c r="AF187" s="19">
        <f t="shared" si="54"/>
        <v>15886.612518911599</v>
      </c>
      <c r="AG187" s="19">
        <f t="shared" si="55"/>
        <v>0</v>
      </c>
      <c r="AH187" s="19" t="e">
        <f t="shared" si="51"/>
        <v>#REF!</v>
      </c>
      <c r="AJ187" s="58"/>
    </row>
    <row r="188" spans="1:36" x14ac:dyDescent="0.25">
      <c r="A188" s="42" t="s">
        <v>249</v>
      </c>
      <c r="B188" s="40"/>
      <c r="C188" s="37">
        <v>4019</v>
      </c>
      <c r="D188" s="54" t="s">
        <v>273</v>
      </c>
      <c r="E188" s="13">
        <v>816</v>
      </c>
      <c r="F188" s="14">
        <v>4860295.2488108259</v>
      </c>
      <c r="G188" s="14">
        <v>216060.48</v>
      </c>
      <c r="H188" s="14">
        <f t="shared" si="56"/>
        <v>5076355.7288108263</v>
      </c>
      <c r="I188" s="14">
        <f t="shared" si="57"/>
        <v>6221.0241774642482</v>
      </c>
      <c r="J188" s="14">
        <v>0</v>
      </c>
      <c r="K188" s="14">
        <v>0</v>
      </c>
      <c r="L188" s="14">
        <v>352221.34639987093</v>
      </c>
      <c r="M188" s="14"/>
      <c r="N188" s="15"/>
      <c r="O188" s="13">
        <v>816</v>
      </c>
      <c r="P188" s="14">
        <v>5245631.6849961448</v>
      </c>
      <c r="Q188" s="14">
        <f t="shared" si="44"/>
        <v>6428.4702022011579</v>
      </c>
      <c r="R188" s="14">
        <v>0</v>
      </c>
      <c r="S188" s="14">
        <v>0</v>
      </c>
      <c r="T188" s="14">
        <v>382281.15519999643</v>
      </c>
      <c r="U188" s="24">
        <f t="shared" si="45"/>
        <v>30059.808800125495</v>
      </c>
      <c r="V188" s="24">
        <f t="shared" si="46"/>
        <v>169275.95618531853</v>
      </c>
      <c r="W188" s="46">
        <f t="shared" si="47"/>
        <v>3.3345960217995296E-2</v>
      </c>
      <c r="X188" s="34">
        <f t="shared" si="48"/>
        <v>0</v>
      </c>
      <c r="Y188" s="34">
        <f t="shared" si="49"/>
        <v>207.44602473690975</v>
      </c>
      <c r="Z188" s="46">
        <f t="shared" si="50"/>
        <v>3.3345960217995296E-2</v>
      </c>
      <c r="AA188" s="45">
        <v>3.2643612352578399E-2</v>
      </c>
      <c r="AC188" s="19">
        <f t="shared" si="52"/>
        <v>385336.43618531898</v>
      </c>
      <c r="AD188" s="19">
        <f t="shared" si="53"/>
        <v>0</v>
      </c>
      <c r="AE188" s="19" t="e">
        <f>#REF!-#REF!</f>
        <v>#REF!</v>
      </c>
      <c r="AF188" s="19">
        <f t="shared" si="54"/>
        <v>30059.808800125495</v>
      </c>
      <c r="AG188" s="19">
        <f t="shared" si="55"/>
        <v>0</v>
      </c>
      <c r="AH188" s="19" t="e">
        <f t="shared" si="51"/>
        <v>#REF!</v>
      </c>
      <c r="AJ188" s="58"/>
    </row>
    <row r="189" spans="1:36" x14ac:dyDescent="0.25">
      <c r="A189" s="42" t="s">
        <v>249</v>
      </c>
      <c r="B189" s="40"/>
      <c r="C189" s="37">
        <v>4013</v>
      </c>
      <c r="D189" s="54" t="s">
        <v>274</v>
      </c>
      <c r="E189" s="13">
        <v>376</v>
      </c>
      <c r="F189" s="14">
        <v>2326276.8325075703</v>
      </c>
      <c r="G189" s="14">
        <v>99557.28</v>
      </c>
      <c r="H189" s="14">
        <f t="shared" si="56"/>
        <v>2425834.1125075701</v>
      </c>
      <c r="I189" s="14">
        <f t="shared" si="57"/>
        <v>6451.686469435027</v>
      </c>
      <c r="J189" s="14">
        <v>0</v>
      </c>
      <c r="K189" s="14">
        <v>0</v>
      </c>
      <c r="L189" s="14">
        <v>164766.35839993964</v>
      </c>
      <c r="M189" s="14"/>
      <c r="N189" s="15"/>
      <c r="O189" s="13">
        <v>377</v>
      </c>
      <c r="P189" s="14">
        <v>2521730.7406218713</v>
      </c>
      <c r="Q189" s="14">
        <f t="shared" si="44"/>
        <v>6688.9409565566875</v>
      </c>
      <c r="R189" s="14">
        <v>0</v>
      </c>
      <c r="S189" s="14">
        <v>0</v>
      </c>
      <c r="T189" s="14">
        <v>187301.70549999824</v>
      </c>
      <c r="U189" s="24">
        <f t="shared" si="45"/>
        <v>22535.3471000586</v>
      </c>
      <c r="V189" s="24">
        <f t="shared" si="46"/>
        <v>95896.628114301246</v>
      </c>
      <c r="W189" s="46">
        <f t="shared" si="47"/>
        <v>3.953140390757115E-2</v>
      </c>
      <c r="X189" s="34">
        <f t="shared" si="48"/>
        <v>1</v>
      </c>
      <c r="Y189" s="34">
        <f t="shared" si="49"/>
        <v>237.25448712166053</v>
      </c>
      <c r="Z189" s="46">
        <f t="shared" si="50"/>
        <v>3.6774026178373331E-2</v>
      </c>
      <c r="AA189" s="45">
        <v>3.5881778260267838E-2</v>
      </c>
      <c r="AC189" s="19">
        <f t="shared" si="52"/>
        <v>195453.90811430104</v>
      </c>
      <c r="AD189" s="19">
        <f t="shared" si="53"/>
        <v>0</v>
      </c>
      <c r="AE189" s="19" t="e">
        <f>#REF!-#REF!</f>
        <v>#REF!</v>
      </c>
      <c r="AF189" s="19">
        <f t="shared" si="54"/>
        <v>22535.3471000586</v>
      </c>
      <c r="AG189" s="19">
        <f t="shared" si="55"/>
        <v>0</v>
      </c>
      <c r="AH189" s="19" t="e">
        <f t="shared" si="51"/>
        <v>#REF!</v>
      </c>
      <c r="AJ189" s="58"/>
    </row>
    <row r="190" spans="1:36" x14ac:dyDescent="0.25">
      <c r="A190" s="42" t="s">
        <v>249</v>
      </c>
      <c r="B190" s="40" t="s">
        <v>275</v>
      </c>
      <c r="C190" s="37">
        <v>4112</v>
      </c>
      <c r="D190" s="54" t="s">
        <v>276</v>
      </c>
      <c r="E190" s="13">
        <v>966</v>
      </c>
      <c r="F190" s="14">
        <v>4882265.2783393031</v>
      </c>
      <c r="G190" s="14">
        <v>255777.48</v>
      </c>
      <c r="H190" s="14">
        <f t="shared" si="56"/>
        <v>5138042.7583393035</v>
      </c>
      <c r="I190" s="14">
        <f t="shared" si="57"/>
        <v>5318.8848430013495</v>
      </c>
      <c r="J190" s="14">
        <v>0</v>
      </c>
      <c r="K190" s="14">
        <v>0</v>
      </c>
      <c r="L190" s="14">
        <v>123259.71839995477</v>
      </c>
      <c r="M190" s="14"/>
      <c r="N190" s="15"/>
      <c r="O190" s="13">
        <v>996</v>
      </c>
      <c r="P190" s="14">
        <v>5452473.4677011939</v>
      </c>
      <c r="Q190" s="14">
        <f t="shared" si="44"/>
        <v>5474.3709515072223</v>
      </c>
      <c r="R190" s="14">
        <v>0</v>
      </c>
      <c r="S190" s="14">
        <v>0</v>
      </c>
      <c r="T190" s="14">
        <v>135667.41759999873</v>
      </c>
      <c r="U190" s="24">
        <f t="shared" si="45"/>
        <v>12407.699200043964</v>
      </c>
      <c r="V190" s="24">
        <f t="shared" si="46"/>
        <v>314430.70936189033</v>
      </c>
      <c r="W190" s="46">
        <f t="shared" si="47"/>
        <v>6.1196592584122245E-2</v>
      </c>
      <c r="X190" s="34">
        <f t="shared" si="48"/>
        <v>30</v>
      </c>
      <c r="Y190" s="34">
        <f t="shared" si="49"/>
        <v>155.48610850587283</v>
      </c>
      <c r="Z190" s="46">
        <f t="shared" si="50"/>
        <v>2.9232839795443777E-2</v>
      </c>
      <c r="AA190" s="45">
        <v>2.9512714967468767E-2</v>
      </c>
      <c r="AC190" s="19">
        <f t="shared" si="52"/>
        <v>570208.18936189078</v>
      </c>
      <c r="AD190" s="19">
        <f t="shared" si="53"/>
        <v>0</v>
      </c>
      <c r="AE190" s="19" t="e">
        <f>#REF!-#REF!</f>
        <v>#REF!</v>
      </c>
      <c r="AF190" s="19">
        <f t="shared" si="54"/>
        <v>12407.699200043964</v>
      </c>
      <c r="AG190" s="19">
        <f t="shared" si="55"/>
        <v>0</v>
      </c>
      <c r="AH190" s="19" t="e">
        <f t="shared" si="51"/>
        <v>#REF!</v>
      </c>
      <c r="AJ190" s="58"/>
    </row>
    <row r="191" spans="1:36" x14ac:dyDescent="0.25">
      <c r="A191" s="42" t="s">
        <v>249</v>
      </c>
      <c r="B191" s="40"/>
      <c r="C191" s="37">
        <v>4039</v>
      </c>
      <c r="D191" s="54" t="s">
        <v>277</v>
      </c>
      <c r="E191" s="13">
        <v>911</v>
      </c>
      <c r="F191" s="14">
        <v>4963819.9566488517</v>
      </c>
      <c r="G191" s="14">
        <v>241214.58</v>
      </c>
      <c r="H191" s="14">
        <f t="shared" si="56"/>
        <v>5205034.5366488518</v>
      </c>
      <c r="I191" s="14">
        <f t="shared" si="57"/>
        <v>5713.5395572435255</v>
      </c>
      <c r="J191" s="14">
        <v>0</v>
      </c>
      <c r="K191" s="14">
        <v>0</v>
      </c>
      <c r="L191" s="14">
        <v>214589.84536607531</v>
      </c>
      <c r="M191" s="14"/>
      <c r="N191" s="15"/>
      <c r="O191" s="13">
        <v>907</v>
      </c>
      <c r="P191" s="14">
        <v>5365123.7511800574</v>
      </c>
      <c r="Q191" s="14">
        <f t="shared" si="44"/>
        <v>5915.2411810143967</v>
      </c>
      <c r="R191" s="14">
        <v>0</v>
      </c>
      <c r="S191" s="14">
        <v>0</v>
      </c>
      <c r="T191" s="14">
        <v>252864.20426488155</v>
      </c>
      <c r="U191" s="24">
        <f t="shared" si="45"/>
        <v>38274.35889880624</v>
      </c>
      <c r="V191" s="24">
        <f t="shared" si="46"/>
        <v>160089.21453120559</v>
      </c>
      <c r="W191" s="46">
        <f t="shared" si="47"/>
        <v>3.0756609471850993E-2</v>
      </c>
      <c r="X191" s="34">
        <f t="shared" si="48"/>
        <v>-4</v>
      </c>
      <c r="Y191" s="34">
        <f t="shared" si="49"/>
        <v>201.70162377087127</v>
      </c>
      <c r="Z191" s="46">
        <f t="shared" si="50"/>
        <v>3.5302393857614467E-2</v>
      </c>
      <c r="AA191" s="45">
        <v>3.5043194633068486E-2</v>
      </c>
      <c r="AC191" s="19">
        <f t="shared" si="52"/>
        <v>401303.79453120567</v>
      </c>
      <c r="AD191" s="19">
        <f t="shared" si="53"/>
        <v>0</v>
      </c>
      <c r="AE191" s="19" t="e">
        <f>#REF!-#REF!</f>
        <v>#REF!</v>
      </c>
      <c r="AF191" s="19">
        <f t="shared" si="54"/>
        <v>38274.35889880624</v>
      </c>
      <c r="AG191" s="19">
        <f t="shared" si="55"/>
        <v>0</v>
      </c>
      <c r="AH191" s="19" t="e">
        <f t="shared" si="51"/>
        <v>#REF!</v>
      </c>
      <c r="AJ191" s="58"/>
    </row>
    <row r="192" spans="1:36" x14ac:dyDescent="0.25">
      <c r="A192" s="42" t="s">
        <v>249</v>
      </c>
      <c r="B192" s="40" t="s">
        <v>278</v>
      </c>
      <c r="C192" s="37">
        <v>4023</v>
      </c>
      <c r="D192" s="54" t="s">
        <v>279</v>
      </c>
      <c r="E192" s="13">
        <v>1459</v>
      </c>
      <c r="F192" s="14">
        <v>7743329.9506491376</v>
      </c>
      <c r="G192" s="14">
        <v>386314.02</v>
      </c>
      <c r="H192" s="14">
        <f t="shared" si="56"/>
        <v>8129643.9706491381</v>
      </c>
      <c r="I192" s="14">
        <f t="shared" si="57"/>
        <v>5572.0657783750094</v>
      </c>
      <c r="J192" s="14">
        <v>57.482483731582761</v>
      </c>
      <c r="K192" s="14">
        <v>0</v>
      </c>
      <c r="L192" s="14">
        <v>504100.64319981443</v>
      </c>
      <c r="M192" s="14"/>
      <c r="N192" s="15"/>
      <c r="O192" s="13">
        <v>1461</v>
      </c>
      <c r="P192" s="14">
        <v>8408602.1725297235</v>
      </c>
      <c r="Q192" s="14">
        <f t="shared" si="44"/>
        <v>5755.3745191853004</v>
      </c>
      <c r="R192" s="14">
        <v>0</v>
      </c>
      <c r="S192" s="14">
        <v>0</v>
      </c>
      <c r="T192" s="14">
        <v>554322.38198491605</v>
      </c>
      <c r="U192" s="24">
        <f t="shared" si="45"/>
        <v>50221.738785101625</v>
      </c>
      <c r="V192" s="24">
        <f t="shared" si="46"/>
        <v>278958.2018805854</v>
      </c>
      <c r="W192" s="46">
        <f t="shared" si="47"/>
        <v>3.431370462073402E-2</v>
      </c>
      <c r="X192" s="34">
        <f t="shared" si="48"/>
        <v>2</v>
      </c>
      <c r="Y192" s="34">
        <f>Q192-I192</f>
        <v>183.30874081029106</v>
      </c>
      <c r="Z192" s="46">
        <f t="shared" si="50"/>
        <v>3.289780632556516E-2</v>
      </c>
      <c r="AA192" s="45">
        <v>3.2891643369484136E-2</v>
      </c>
      <c r="AC192" s="19">
        <f t="shared" si="52"/>
        <v>665272.22188058589</v>
      </c>
      <c r="AD192" s="19">
        <f t="shared" si="53"/>
        <v>-57.482483731582761</v>
      </c>
      <c r="AE192" s="19" t="e">
        <f>#REF!-#REF!</f>
        <v>#REF!</v>
      </c>
      <c r="AF192" s="19">
        <f t="shared" si="54"/>
        <v>50221.738785101625</v>
      </c>
      <c r="AG192" s="19">
        <f t="shared" si="55"/>
        <v>0</v>
      </c>
      <c r="AH192" s="19" t="e">
        <f t="shared" si="51"/>
        <v>#REF!</v>
      </c>
      <c r="AJ192" s="58"/>
    </row>
    <row r="193" spans="1:36" x14ac:dyDescent="0.25">
      <c r="A193" s="42" t="s">
        <v>249</v>
      </c>
      <c r="B193" s="40" t="s">
        <v>280</v>
      </c>
      <c r="C193" s="37">
        <v>4610</v>
      </c>
      <c r="D193" s="54" t="s">
        <v>281</v>
      </c>
      <c r="E193" s="13">
        <v>795</v>
      </c>
      <c r="F193" s="14">
        <v>4467560.3248576932</v>
      </c>
      <c r="G193" s="14">
        <v>210500.1</v>
      </c>
      <c r="H193" s="14">
        <f t="shared" si="56"/>
        <v>4678060.4248576928</v>
      </c>
      <c r="I193" s="14">
        <f t="shared" si="57"/>
        <v>5884.3527356700542</v>
      </c>
      <c r="J193" s="14">
        <v>0</v>
      </c>
      <c r="K193" s="14">
        <v>0</v>
      </c>
      <c r="L193" s="14">
        <v>274123.85279989924</v>
      </c>
      <c r="M193" s="14"/>
      <c r="N193" s="15"/>
      <c r="O193" s="13">
        <v>806</v>
      </c>
      <c r="P193" s="14">
        <v>4877026.4465820929</v>
      </c>
      <c r="Q193" s="14">
        <f t="shared" si="44"/>
        <v>6050.9012984889487</v>
      </c>
      <c r="R193" s="14">
        <v>0</v>
      </c>
      <c r="S193" s="14">
        <v>0</v>
      </c>
      <c r="T193" s="14">
        <v>285841.16123169538</v>
      </c>
      <c r="U193" s="24">
        <f t="shared" si="45"/>
        <v>11717.308431796147</v>
      </c>
      <c r="V193" s="24">
        <f t="shared" si="46"/>
        <v>198966.02172440011</v>
      </c>
      <c r="W193" s="46">
        <f>P193/H193-1</f>
        <v>4.2531734021039824E-2</v>
      </c>
      <c r="X193" s="34">
        <f>O193-E193</f>
        <v>11</v>
      </c>
      <c r="Y193" s="34">
        <f t="shared" si="49"/>
        <v>166.54856281889442</v>
      </c>
      <c r="Z193" s="46">
        <f t="shared" si="50"/>
        <v>2.8303633432663178E-2</v>
      </c>
      <c r="AA193" s="45">
        <v>2.8689337202462362E-2</v>
      </c>
      <c r="AC193" s="19">
        <f t="shared" si="52"/>
        <v>409466.12172439974</v>
      </c>
      <c r="AD193" s="19">
        <f t="shared" si="53"/>
        <v>0</v>
      </c>
      <c r="AE193" s="19" t="e">
        <f>#REF!-#REF!</f>
        <v>#REF!</v>
      </c>
      <c r="AF193" s="19">
        <f t="shared" si="54"/>
        <v>11717.308431796147</v>
      </c>
      <c r="AG193" s="19">
        <f t="shared" si="55"/>
        <v>0</v>
      </c>
      <c r="AH193" s="19" t="e">
        <f t="shared" si="51"/>
        <v>#REF!</v>
      </c>
      <c r="AJ193" s="58"/>
    </row>
    <row r="194" spans="1:36" x14ac:dyDescent="0.25">
      <c r="A194" s="42" t="s">
        <v>249</v>
      </c>
      <c r="B194" s="40" t="s">
        <v>282</v>
      </c>
      <c r="C194" s="37">
        <v>4074</v>
      </c>
      <c r="D194" s="54" t="s">
        <v>283</v>
      </c>
      <c r="E194" s="13">
        <v>1225</v>
      </c>
      <c r="F194" s="14">
        <v>6484454.1212763032</v>
      </c>
      <c r="G194" s="14">
        <v>324355.5</v>
      </c>
      <c r="H194" s="14">
        <f t="shared" si="56"/>
        <v>6808809.6212763032</v>
      </c>
      <c r="I194" s="14">
        <f t="shared" si="57"/>
        <v>5558.2119357357578</v>
      </c>
      <c r="J194" s="14">
        <v>0</v>
      </c>
      <c r="K194" s="14">
        <v>0</v>
      </c>
      <c r="L194" s="14">
        <v>272373.57279989996</v>
      </c>
      <c r="M194" s="14"/>
      <c r="N194" s="15"/>
      <c r="O194" s="13">
        <v>1238</v>
      </c>
      <c r="P194" s="14">
        <v>7080290.3111203117</v>
      </c>
      <c r="Q194" s="14">
        <f t="shared" si="44"/>
        <v>5719.1359540551794</v>
      </c>
      <c r="R194" s="14">
        <v>0</v>
      </c>
      <c r="S194" s="14">
        <v>0</v>
      </c>
      <c r="T194" s="14">
        <v>288409.18298514013</v>
      </c>
      <c r="U194" s="24">
        <f t="shared" si="45"/>
        <v>16035.610185240163</v>
      </c>
      <c r="V194" s="24">
        <f>P194-H194</f>
        <v>271480.68984400854</v>
      </c>
      <c r="W194" s="46">
        <f t="shared" si="47"/>
        <v>3.9871975417799854E-2</v>
      </c>
      <c r="X194" s="34">
        <f t="shared" si="48"/>
        <v>13</v>
      </c>
      <c r="Y194" s="34">
        <f t="shared" si="49"/>
        <v>160.92401831942152</v>
      </c>
      <c r="Z194" s="46">
        <f t="shared" si="50"/>
        <v>2.8952479714705159E-2</v>
      </c>
      <c r="AA194" s="45">
        <v>2.9379494098000114E-2</v>
      </c>
      <c r="AC194" s="19">
        <f t="shared" si="52"/>
        <v>595836.18984400854</v>
      </c>
      <c r="AD194" s="19">
        <f t="shared" si="53"/>
        <v>0</v>
      </c>
      <c r="AE194" s="19" t="e">
        <f>#REF!-#REF!</f>
        <v>#REF!</v>
      </c>
      <c r="AF194" s="19">
        <f t="shared" si="54"/>
        <v>16035.610185240163</v>
      </c>
      <c r="AG194" s="19">
        <f t="shared" si="55"/>
        <v>0</v>
      </c>
      <c r="AH194" s="19" t="e">
        <f t="shared" si="51"/>
        <v>#REF!</v>
      </c>
      <c r="AJ194" s="58"/>
    </row>
    <row r="195" spans="1:36" x14ac:dyDescent="0.25">
      <c r="A195" s="42" t="s">
        <v>249</v>
      </c>
      <c r="B195" s="40"/>
      <c r="C195" s="37">
        <v>4028</v>
      </c>
      <c r="D195" s="54" t="s">
        <v>284</v>
      </c>
      <c r="E195" s="13">
        <v>856</v>
      </c>
      <c r="F195" s="14">
        <v>5215248.7973281574</v>
      </c>
      <c r="G195" s="14">
        <v>226651.68</v>
      </c>
      <c r="H195" s="14">
        <f t="shared" si="56"/>
        <v>5441900.4773281571</v>
      </c>
      <c r="I195" s="14">
        <f>H195/E195</f>
        <v>6357.3603707104639</v>
      </c>
      <c r="J195" s="14">
        <v>0</v>
      </c>
      <c r="K195" s="14">
        <v>0</v>
      </c>
      <c r="L195" s="14">
        <v>425503.06959984434</v>
      </c>
      <c r="M195" s="14"/>
      <c r="N195" s="15"/>
      <c r="O195" s="13">
        <v>871</v>
      </c>
      <c r="P195" s="14">
        <v>5745226.0676038079</v>
      </c>
      <c r="Q195" s="14">
        <f t="shared" si="44"/>
        <v>6596.1263692351413</v>
      </c>
      <c r="R195" s="14">
        <v>0</v>
      </c>
      <c r="S195" s="14">
        <v>0</v>
      </c>
      <c r="T195" s="14">
        <v>469260.18059906107</v>
      </c>
      <c r="U195" s="24">
        <f t="shared" si="45"/>
        <v>43757.110999216733</v>
      </c>
      <c r="V195" s="24">
        <f t="shared" si="46"/>
        <v>303325.59027565084</v>
      </c>
      <c r="W195" s="46">
        <f t="shared" si="47"/>
        <v>5.5738908041290891E-2</v>
      </c>
      <c r="X195" s="34">
        <f t="shared" si="48"/>
        <v>15</v>
      </c>
      <c r="Y195" s="34">
        <f>Q195-I195</f>
        <v>238.76599852467734</v>
      </c>
      <c r="Z195" s="46">
        <f>Q195/I195-1</f>
        <v>3.7557411347123981E-2</v>
      </c>
      <c r="AA195" s="45">
        <v>3.3045747887603616E-2</v>
      </c>
      <c r="AC195" s="19">
        <f t="shared" si="52"/>
        <v>529977.27027565055</v>
      </c>
      <c r="AD195" s="19">
        <f t="shared" si="53"/>
        <v>0</v>
      </c>
      <c r="AE195" s="19" t="e">
        <f>#REF!-#REF!</f>
        <v>#REF!</v>
      </c>
      <c r="AF195" s="19">
        <f t="shared" si="54"/>
        <v>43757.110999216733</v>
      </c>
      <c r="AG195" s="19">
        <f t="shared" si="55"/>
        <v>0</v>
      </c>
      <c r="AH195" s="19" t="e">
        <f t="shared" si="51"/>
        <v>#REF!</v>
      </c>
      <c r="AJ195" s="58"/>
    </row>
    <row r="196" spans="1:36" ht="15.75" thickBot="1" x14ac:dyDescent="0.3">
      <c r="A196" s="43" t="s">
        <v>249</v>
      </c>
      <c r="B196" s="40"/>
      <c r="C196" s="37">
        <v>6909</v>
      </c>
      <c r="D196" s="60" t="s">
        <v>285</v>
      </c>
      <c r="E196" s="16">
        <v>581</v>
      </c>
      <c r="F196" s="17">
        <v>3593545.7572285738</v>
      </c>
      <c r="G196" s="55">
        <v>153837.18</v>
      </c>
      <c r="H196" s="17">
        <f t="shared" si="56"/>
        <v>3747382.937228574</v>
      </c>
      <c r="I196" s="17">
        <f>H196/E196</f>
        <v>6449.8845735431569</v>
      </c>
      <c r="J196" s="17">
        <v>200603.23336904403</v>
      </c>
      <c r="K196" s="17">
        <v>0</v>
      </c>
      <c r="L196" s="17">
        <v>211618.85359992256</v>
      </c>
      <c r="M196" s="14"/>
      <c r="N196" s="15"/>
      <c r="O196" s="13">
        <v>589</v>
      </c>
      <c r="P196" s="14">
        <v>3870950.5408172114</v>
      </c>
      <c r="Q196" s="55">
        <f>P196/O196</f>
        <v>6572.0722254961147</v>
      </c>
      <c r="R196" s="14">
        <v>164676.16933235992</v>
      </c>
      <c r="S196" s="14">
        <v>0</v>
      </c>
      <c r="T196" s="14">
        <v>221371.67886264852</v>
      </c>
      <c r="U196" s="57">
        <f t="shared" si="45"/>
        <v>9752.8252627259644</v>
      </c>
      <c r="V196" s="57">
        <f t="shared" si="46"/>
        <v>123567.60358863743</v>
      </c>
      <c r="W196" s="46">
        <f t="shared" si="47"/>
        <v>3.2974373224857523E-2</v>
      </c>
      <c r="X196" s="34">
        <f t="shared" si="48"/>
        <v>8</v>
      </c>
      <c r="Y196" s="34">
        <f t="shared" si="49"/>
        <v>122.18765195295782</v>
      </c>
      <c r="Z196" s="46">
        <f t="shared" si="50"/>
        <v>1.8944161024859296E-2</v>
      </c>
      <c r="AA196" s="45">
        <v>1.9371193977377965E-2</v>
      </c>
      <c r="AC196" s="19">
        <f t="shared" si="52"/>
        <v>277404.7835886376</v>
      </c>
      <c r="AD196" s="19">
        <f t="shared" si="53"/>
        <v>-35927.064036684111</v>
      </c>
      <c r="AE196" s="19" t="e">
        <f>#REF!-#REF!</f>
        <v>#REF!</v>
      </c>
      <c r="AF196" s="19">
        <f t="shared" si="54"/>
        <v>9752.8252627259644</v>
      </c>
      <c r="AG196" s="19">
        <f t="shared" si="55"/>
        <v>0</v>
      </c>
      <c r="AH196" s="19" t="e">
        <f t="shared" si="51"/>
        <v>#REF!</v>
      </c>
      <c r="AI196" t="s">
        <v>291</v>
      </c>
      <c r="AJ196" s="58"/>
    </row>
    <row r="197" spans="1:36" ht="15.75" thickBot="1" x14ac:dyDescent="0.3">
      <c r="E197" s="35">
        <f>SUM(E6:E196)</f>
        <v>88559.75</v>
      </c>
      <c r="F197" s="35">
        <f>SUM(F6:F196)</f>
        <v>424070306.63172406</v>
      </c>
      <c r="G197" s="56">
        <f>SUM(G6:G196)</f>
        <v>18853859.177399993</v>
      </c>
      <c r="H197" s="35">
        <f>SUM(H6:H196)</f>
        <v>442924165.80912423</v>
      </c>
      <c r="I197" s="56">
        <f>H197/E197</f>
        <v>5001.4161716708122</v>
      </c>
      <c r="J197" s="56">
        <f>SUM(J6:J196)</f>
        <v>7580216.5936694676</v>
      </c>
      <c r="K197" s="56">
        <f>SUM(K6:K196)</f>
        <v>2617418.2951687509</v>
      </c>
      <c r="L197" s="56">
        <f>SUM(L6:L196)</f>
        <v>23773882.694541495</v>
      </c>
      <c r="O197" s="56">
        <f>SUM(O6:O196)</f>
        <v>88957</v>
      </c>
      <c r="P197" s="56">
        <f>SUM(P6:P196)</f>
        <v>458420696.26725209</v>
      </c>
      <c r="Q197" s="56">
        <f>P197/O197</f>
        <v>5153.2841290427068</v>
      </c>
      <c r="R197" s="56">
        <f>SUM(R6:R196)</f>
        <v>4798990.7294972027</v>
      </c>
      <c r="S197" s="56">
        <f>SUM(S6:S196)</f>
        <v>4270239.4734132523</v>
      </c>
      <c r="T197" s="56">
        <f>SUM(T6:T196)</f>
        <v>26254743.45551151</v>
      </c>
      <c r="U197" s="44">
        <f t="shared" ref="U197:V197" si="58">SUM(U6:U196)</f>
        <v>2480860.7609699965</v>
      </c>
      <c r="V197" s="44">
        <f t="shared" si="58"/>
        <v>15496530.458128022</v>
      </c>
      <c r="W197" s="47">
        <f t="shared" ref="W197" si="59">P197/F197-1</f>
        <v>8.1001638403697562E-2</v>
      </c>
      <c r="X197" s="44">
        <f>O197-E197</f>
        <v>397.25</v>
      </c>
      <c r="Y197" s="44">
        <f>Q197-I197</f>
        <v>151.86795737189459</v>
      </c>
      <c r="Z197" s="47">
        <f>Q197/I197-1</f>
        <v>3.0364991066352376E-2</v>
      </c>
      <c r="AA197" s="47">
        <v>2.8204312931795705E-2</v>
      </c>
    </row>
    <row r="198" spans="1:36" ht="2.25" customHeight="1" x14ac:dyDescent="0.25"/>
    <row r="199" spans="1:36" x14ac:dyDescent="0.25">
      <c r="A199" s="27" t="s">
        <v>293</v>
      </c>
    </row>
    <row r="200" spans="1:36" x14ac:dyDescent="0.25">
      <c r="A200" s="29">
        <v>1</v>
      </c>
      <c r="B200" s="6"/>
      <c r="C200" s="6"/>
      <c r="D200" s="65" t="s">
        <v>319</v>
      </c>
      <c r="E200" s="66"/>
      <c r="F200" s="66"/>
      <c r="G200" s="66"/>
      <c r="H200" s="66"/>
      <c r="I200" s="66"/>
      <c r="J200" s="66"/>
      <c r="K200" s="66"/>
      <c r="L200" s="66"/>
      <c r="M200" s="66"/>
      <c r="N200" s="66"/>
      <c r="O200" s="66"/>
      <c r="P200" s="66"/>
      <c r="Q200" s="66"/>
      <c r="R200" s="66"/>
      <c r="S200" s="66"/>
      <c r="T200" s="66"/>
      <c r="U200" s="66"/>
      <c r="V200" s="66"/>
      <c r="W200" s="66"/>
      <c r="X200" s="66"/>
      <c r="Y200" s="66"/>
      <c r="Z200" s="67"/>
      <c r="AA200" s="48"/>
    </row>
    <row r="201" spans="1:36" x14ac:dyDescent="0.25">
      <c r="A201" s="29">
        <f>A200+1</f>
        <v>2</v>
      </c>
      <c r="B201" s="6"/>
      <c r="C201" s="6"/>
      <c r="D201" s="65" t="s">
        <v>335</v>
      </c>
      <c r="E201" s="66"/>
      <c r="F201" s="66"/>
      <c r="G201" s="66"/>
      <c r="H201" s="66"/>
      <c r="I201" s="66"/>
      <c r="J201" s="66"/>
      <c r="K201" s="66"/>
      <c r="L201" s="66"/>
      <c r="M201" s="66"/>
      <c r="N201" s="66"/>
      <c r="O201" s="66"/>
      <c r="P201" s="66"/>
      <c r="Q201" s="66"/>
      <c r="R201" s="66"/>
      <c r="S201" s="66"/>
      <c r="T201" s="66"/>
      <c r="U201" s="66"/>
      <c r="V201" s="66"/>
      <c r="W201" s="66"/>
      <c r="X201" s="66"/>
      <c r="Y201" s="66"/>
      <c r="Z201" s="67"/>
      <c r="AA201" s="48"/>
    </row>
    <row r="202" spans="1:36" x14ac:dyDescent="0.25">
      <c r="A202" s="29">
        <v>3</v>
      </c>
      <c r="B202" s="6"/>
      <c r="C202" s="6"/>
      <c r="D202" s="51" t="s">
        <v>322</v>
      </c>
      <c r="E202" s="52"/>
      <c r="F202" s="52"/>
      <c r="G202" s="52"/>
      <c r="H202" s="52"/>
      <c r="I202" s="52"/>
      <c r="J202" s="52"/>
      <c r="K202" s="52"/>
      <c r="L202" s="52"/>
      <c r="M202" s="52"/>
      <c r="N202" s="52"/>
      <c r="O202" s="52"/>
      <c r="P202" s="52"/>
      <c r="Q202" s="52"/>
      <c r="R202" s="52"/>
      <c r="S202" s="52"/>
      <c r="T202" s="52"/>
      <c r="U202" s="52"/>
      <c r="V202" s="52"/>
      <c r="W202" s="52"/>
      <c r="X202" s="52"/>
      <c r="Y202" s="52"/>
      <c r="Z202" s="53"/>
      <c r="AA202" s="48"/>
    </row>
    <row r="203" spans="1:36" x14ac:dyDescent="0.25">
      <c r="A203" s="29">
        <v>4</v>
      </c>
      <c r="B203" s="6"/>
      <c r="C203" s="6"/>
      <c r="D203" s="51" t="s">
        <v>320</v>
      </c>
      <c r="E203" s="52"/>
      <c r="F203" s="52"/>
      <c r="G203" s="52"/>
      <c r="H203" s="52"/>
      <c r="I203" s="52"/>
      <c r="J203" s="52"/>
      <c r="K203" s="52"/>
      <c r="L203" s="52"/>
      <c r="M203" s="52"/>
      <c r="N203" s="52"/>
      <c r="O203" s="52"/>
      <c r="P203" s="52"/>
      <c r="Q203" s="52"/>
      <c r="R203" s="52"/>
      <c r="S203" s="52"/>
      <c r="T203" s="52"/>
      <c r="U203" s="52"/>
      <c r="V203" s="52"/>
      <c r="W203" s="52"/>
      <c r="X203" s="52"/>
      <c r="Y203" s="52"/>
      <c r="Z203" s="53"/>
      <c r="AA203" s="48"/>
    </row>
    <row r="204" spans="1:36" x14ac:dyDescent="0.25">
      <c r="A204" s="29">
        <v>5</v>
      </c>
      <c r="B204" s="6"/>
      <c r="C204" s="6"/>
      <c r="D204" s="65" t="s">
        <v>321</v>
      </c>
      <c r="E204" s="66"/>
      <c r="F204" s="66"/>
      <c r="G204" s="66"/>
      <c r="H204" s="66"/>
      <c r="I204" s="66"/>
      <c r="J204" s="66"/>
      <c r="K204" s="66"/>
      <c r="L204" s="66"/>
      <c r="M204" s="66"/>
      <c r="N204" s="66"/>
      <c r="O204" s="66"/>
      <c r="P204" s="66"/>
      <c r="Q204" s="66"/>
      <c r="R204" s="66"/>
      <c r="S204" s="66"/>
      <c r="T204" s="66"/>
      <c r="U204" s="66"/>
      <c r="V204" s="66"/>
      <c r="W204" s="66"/>
      <c r="X204" s="66"/>
      <c r="Y204" s="66"/>
      <c r="Z204" s="67"/>
      <c r="AA204" s="48"/>
    </row>
    <row r="205" spans="1:36" x14ac:dyDescent="0.25">
      <c r="A205" s="29">
        <v>6</v>
      </c>
      <c r="B205" s="6"/>
      <c r="C205" s="6"/>
      <c r="D205" s="65" t="s">
        <v>323</v>
      </c>
      <c r="E205" s="66"/>
      <c r="F205" s="66"/>
      <c r="G205" s="66"/>
      <c r="H205" s="66"/>
      <c r="I205" s="66"/>
      <c r="J205" s="66"/>
      <c r="K205" s="66"/>
      <c r="L205" s="66"/>
      <c r="M205" s="66"/>
      <c r="N205" s="66"/>
      <c r="O205" s="66"/>
      <c r="P205" s="66"/>
      <c r="Q205" s="66"/>
      <c r="R205" s="66"/>
      <c r="S205" s="66"/>
      <c r="T205" s="66"/>
      <c r="U205" s="66"/>
      <c r="V205" s="66"/>
      <c r="W205" s="66"/>
      <c r="X205" s="66"/>
      <c r="Y205" s="66"/>
      <c r="Z205" s="67"/>
      <c r="AA205" s="48"/>
    </row>
    <row r="206" spans="1:36" x14ac:dyDescent="0.25">
      <c r="A206" s="29">
        <f t="shared" ref="A206:A216" si="60">A205+1</f>
        <v>7</v>
      </c>
      <c r="B206" s="6"/>
      <c r="C206" s="6"/>
      <c r="D206" s="31" t="s">
        <v>336</v>
      </c>
      <c r="E206" s="32"/>
      <c r="F206" s="32"/>
      <c r="G206" s="52"/>
      <c r="H206" s="52"/>
      <c r="I206" s="32"/>
      <c r="J206" s="32"/>
      <c r="K206" s="32"/>
      <c r="L206" s="32"/>
      <c r="M206" s="32"/>
      <c r="N206" s="32"/>
      <c r="O206" s="32"/>
      <c r="P206" s="32"/>
      <c r="Q206" s="32"/>
      <c r="R206" s="32"/>
      <c r="S206" s="32"/>
      <c r="T206" s="32"/>
      <c r="U206" s="32"/>
      <c r="V206" s="32"/>
      <c r="W206" s="32"/>
      <c r="X206" s="32"/>
      <c r="Y206" s="32"/>
      <c r="Z206" s="33"/>
      <c r="AA206" s="48"/>
    </row>
    <row r="207" spans="1:36" x14ac:dyDescent="0.25">
      <c r="A207" s="29">
        <f>A206+1</f>
        <v>8</v>
      </c>
      <c r="B207" s="6"/>
      <c r="C207" s="6"/>
      <c r="D207" s="31" t="s">
        <v>337</v>
      </c>
      <c r="E207" s="32"/>
      <c r="F207" s="32"/>
      <c r="G207" s="52"/>
      <c r="H207" s="52"/>
      <c r="I207" s="32"/>
      <c r="J207" s="32"/>
      <c r="K207" s="32"/>
      <c r="L207" s="32"/>
      <c r="M207" s="32"/>
      <c r="N207" s="32"/>
      <c r="O207" s="32"/>
      <c r="P207" s="32"/>
      <c r="Q207" s="32"/>
      <c r="R207" s="32"/>
      <c r="S207" s="32"/>
      <c r="T207" s="32"/>
      <c r="U207" s="32"/>
      <c r="V207" s="32"/>
      <c r="W207" s="32"/>
      <c r="X207" s="32"/>
      <c r="Y207" s="32"/>
      <c r="Z207" s="33"/>
      <c r="AA207" s="48"/>
    </row>
    <row r="208" spans="1:36" x14ac:dyDescent="0.25">
      <c r="A208" s="30">
        <f>A207+1</f>
        <v>9</v>
      </c>
      <c r="B208" s="6"/>
      <c r="C208" s="6"/>
      <c r="D208" s="65" t="s">
        <v>324</v>
      </c>
      <c r="E208" s="66"/>
      <c r="F208" s="66"/>
      <c r="G208" s="66"/>
      <c r="H208" s="66"/>
      <c r="I208" s="66"/>
      <c r="J208" s="66"/>
      <c r="K208" s="66"/>
      <c r="L208" s="66"/>
      <c r="M208" s="66"/>
      <c r="N208" s="66"/>
      <c r="O208" s="66"/>
      <c r="P208" s="66"/>
      <c r="Q208" s="66"/>
      <c r="R208" s="66"/>
      <c r="S208" s="66"/>
      <c r="T208" s="66"/>
      <c r="U208" s="66"/>
      <c r="V208" s="66"/>
      <c r="W208" s="66"/>
      <c r="X208" s="66"/>
      <c r="Y208" s="66"/>
      <c r="Z208" s="67"/>
      <c r="AA208" s="48"/>
    </row>
    <row r="209" spans="1:33" x14ac:dyDescent="0.25">
      <c r="A209" s="30">
        <f t="shared" si="60"/>
        <v>10</v>
      </c>
      <c r="B209" s="6"/>
      <c r="C209" s="6"/>
      <c r="D209" s="65" t="s">
        <v>326</v>
      </c>
      <c r="E209" s="66"/>
      <c r="F209" s="66"/>
      <c r="G209" s="66"/>
      <c r="H209" s="66"/>
      <c r="I209" s="66"/>
      <c r="J209" s="66"/>
      <c r="K209" s="66"/>
      <c r="L209" s="66"/>
      <c r="M209" s="66"/>
      <c r="N209" s="66"/>
      <c r="O209" s="66"/>
      <c r="P209" s="66"/>
      <c r="Q209" s="66"/>
      <c r="R209" s="66"/>
      <c r="S209" s="66"/>
      <c r="T209" s="66"/>
      <c r="U209" s="66"/>
      <c r="V209" s="66"/>
      <c r="W209" s="66"/>
      <c r="X209" s="66"/>
      <c r="Y209" s="66"/>
      <c r="Z209" s="67"/>
      <c r="AA209" s="48"/>
    </row>
    <row r="210" spans="1:33" x14ac:dyDescent="0.25">
      <c r="A210" s="30">
        <f t="shared" si="60"/>
        <v>11</v>
      </c>
      <c r="B210" s="6"/>
      <c r="C210" s="6"/>
      <c r="D210" s="65" t="s">
        <v>325</v>
      </c>
      <c r="E210" s="66"/>
      <c r="F210" s="66"/>
      <c r="G210" s="66"/>
      <c r="H210" s="66"/>
      <c r="I210" s="66"/>
      <c r="J210" s="66"/>
      <c r="K210" s="66"/>
      <c r="L210" s="66"/>
      <c r="M210" s="66"/>
      <c r="N210" s="66"/>
      <c r="O210" s="66"/>
      <c r="P210" s="66"/>
      <c r="Q210" s="66"/>
      <c r="R210" s="66"/>
      <c r="S210" s="66"/>
      <c r="T210" s="66"/>
      <c r="U210" s="66"/>
      <c r="V210" s="66"/>
      <c r="W210" s="66"/>
      <c r="X210" s="66"/>
      <c r="Y210" s="66"/>
      <c r="Z210" s="67"/>
      <c r="AA210" s="48"/>
    </row>
    <row r="211" spans="1:33" x14ac:dyDescent="0.25">
      <c r="A211" s="30">
        <f>A210+1</f>
        <v>12</v>
      </c>
      <c r="B211" s="6"/>
      <c r="C211" s="6"/>
      <c r="D211" s="65" t="s">
        <v>327</v>
      </c>
      <c r="E211" s="66"/>
      <c r="F211" s="66"/>
      <c r="G211" s="66"/>
      <c r="H211" s="66"/>
      <c r="I211" s="66"/>
      <c r="J211" s="66"/>
      <c r="K211" s="66"/>
      <c r="L211" s="66"/>
      <c r="M211" s="66"/>
      <c r="N211" s="66"/>
      <c r="O211" s="66"/>
      <c r="P211" s="66"/>
      <c r="Q211" s="66"/>
      <c r="R211" s="66"/>
      <c r="S211" s="66"/>
      <c r="T211" s="66"/>
      <c r="U211" s="66"/>
      <c r="V211" s="66"/>
      <c r="W211" s="66"/>
      <c r="X211" s="66"/>
      <c r="Y211" s="66"/>
      <c r="Z211" s="67"/>
      <c r="AA211" s="48"/>
      <c r="AB211"/>
      <c r="AC211"/>
      <c r="AD211"/>
      <c r="AE211"/>
      <c r="AF211"/>
      <c r="AG211"/>
    </row>
    <row r="212" spans="1:33" x14ac:dyDescent="0.25">
      <c r="A212" s="30">
        <f t="shared" si="60"/>
        <v>13</v>
      </c>
      <c r="B212" s="6"/>
      <c r="C212" s="6"/>
      <c r="D212" s="65" t="s">
        <v>338</v>
      </c>
      <c r="E212" s="66"/>
      <c r="F212" s="66"/>
      <c r="G212" s="66"/>
      <c r="H212" s="66"/>
      <c r="I212" s="66"/>
      <c r="J212" s="66"/>
      <c r="K212" s="66"/>
      <c r="L212" s="66"/>
      <c r="M212" s="66"/>
      <c r="N212" s="66"/>
      <c r="O212" s="66"/>
      <c r="P212" s="66"/>
      <c r="Q212" s="66"/>
      <c r="R212" s="66"/>
      <c r="S212" s="66"/>
      <c r="T212" s="66"/>
      <c r="U212" s="66"/>
      <c r="V212" s="66"/>
      <c r="W212" s="66"/>
      <c r="X212" s="66"/>
      <c r="Y212" s="66"/>
      <c r="Z212" s="67"/>
      <c r="AA212" s="48"/>
      <c r="AB212"/>
      <c r="AC212"/>
      <c r="AD212"/>
      <c r="AE212"/>
      <c r="AF212"/>
      <c r="AG212"/>
    </row>
    <row r="213" spans="1:33" x14ac:dyDescent="0.25">
      <c r="A213" s="30">
        <f t="shared" si="60"/>
        <v>14</v>
      </c>
      <c r="B213" s="6"/>
      <c r="C213" s="6"/>
      <c r="D213" s="65" t="s">
        <v>358</v>
      </c>
      <c r="E213" s="66"/>
      <c r="F213" s="66"/>
      <c r="G213" s="66"/>
      <c r="H213" s="66"/>
      <c r="I213" s="66"/>
      <c r="J213" s="66"/>
      <c r="K213" s="66"/>
      <c r="L213" s="66"/>
      <c r="M213" s="66"/>
      <c r="N213" s="66"/>
      <c r="O213" s="66"/>
      <c r="P213" s="66"/>
      <c r="Q213" s="66"/>
      <c r="R213" s="66"/>
      <c r="S213" s="66"/>
      <c r="T213" s="66"/>
      <c r="U213" s="66"/>
      <c r="V213" s="66"/>
      <c r="W213" s="66"/>
      <c r="X213" s="66"/>
      <c r="Y213" s="66"/>
      <c r="Z213" s="67"/>
      <c r="AA213" s="48"/>
      <c r="AB213"/>
      <c r="AC213"/>
      <c r="AD213"/>
      <c r="AE213"/>
      <c r="AF213"/>
      <c r="AG213"/>
    </row>
    <row r="214" spans="1:33" x14ac:dyDescent="0.25">
      <c r="A214" s="30">
        <f t="shared" si="60"/>
        <v>15</v>
      </c>
      <c r="B214" s="6"/>
      <c r="C214" s="6"/>
      <c r="D214" s="31" t="s">
        <v>328</v>
      </c>
      <c r="E214" s="32"/>
      <c r="F214" s="32"/>
      <c r="G214" s="52"/>
      <c r="H214" s="52"/>
      <c r="I214" s="32"/>
      <c r="J214" s="32"/>
      <c r="K214" s="32"/>
      <c r="L214" s="32"/>
      <c r="M214" s="32"/>
      <c r="N214" s="32"/>
      <c r="O214" s="32"/>
      <c r="P214" s="32"/>
      <c r="Q214" s="32"/>
      <c r="R214" s="32"/>
      <c r="S214" s="32"/>
      <c r="T214" s="32"/>
      <c r="U214" s="32"/>
      <c r="V214" s="32"/>
      <c r="W214" s="32"/>
      <c r="X214" s="32"/>
      <c r="Y214" s="32"/>
      <c r="Z214" s="33"/>
      <c r="AA214" s="48"/>
      <c r="AB214"/>
      <c r="AC214"/>
      <c r="AD214"/>
      <c r="AE214"/>
      <c r="AF214"/>
      <c r="AG214"/>
    </row>
    <row r="215" spans="1:33" x14ac:dyDescent="0.25">
      <c r="A215" s="30">
        <f>A214+1</f>
        <v>16</v>
      </c>
      <c r="B215" s="6"/>
      <c r="C215" s="6"/>
      <c r="D215" s="65" t="s">
        <v>329</v>
      </c>
      <c r="E215" s="66"/>
      <c r="F215" s="66"/>
      <c r="G215" s="66"/>
      <c r="H215" s="66"/>
      <c r="I215" s="66"/>
      <c r="J215" s="66"/>
      <c r="K215" s="66"/>
      <c r="L215" s="66"/>
      <c r="M215" s="66"/>
      <c r="N215" s="66"/>
      <c r="O215" s="66"/>
      <c r="P215" s="66"/>
      <c r="Q215" s="66"/>
      <c r="R215" s="66"/>
      <c r="S215" s="66"/>
      <c r="T215" s="66"/>
      <c r="U215" s="66"/>
      <c r="V215" s="66"/>
      <c r="W215" s="66"/>
      <c r="X215" s="66"/>
      <c r="Y215" s="66"/>
      <c r="Z215" s="67"/>
      <c r="AA215" s="48"/>
      <c r="AB215"/>
      <c r="AC215"/>
      <c r="AD215"/>
      <c r="AE215"/>
      <c r="AF215"/>
      <c r="AG215"/>
    </row>
    <row r="216" spans="1:33" x14ac:dyDescent="0.25">
      <c r="A216" s="30">
        <f t="shared" si="60"/>
        <v>17</v>
      </c>
      <c r="B216" s="6"/>
      <c r="C216" s="6"/>
      <c r="D216" s="65" t="s">
        <v>330</v>
      </c>
      <c r="E216" s="66"/>
      <c r="F216" s="66"/>
      <c r="G216" s="66"/>
      <c r="H216" s="66"/>
      <c r="I216" s="66"/>
      <c r="J216" s="66"/>
      <c r="K216" s="66"/>
      <c r="L216" s="66"/>
      <c r="M216" s="66"/>
      <c r="N216" s="66"/>
      <c r="O216" s="66"/>
      <c r="P216" s="66"/>
      <c r="Q216" s="66"/>
      <c r="R216" s="66"/>
      <c r="S216" s="66"/>
      <c r="T216" s="66"/>
      <c r="U216" s="66"/>
      <c r="V216" s="66"/>
      <c r="W216" s="66"/>
      <c r="X216" s="66"/>
      <c r="Y216" s="66"/>
      <c r="Z216" s="67"/>
      <c r="AA216" s="48"/>
      <c r="AB216"/>
      <c r="AC216"/>
      <c r="AD216"/>
      <c r="AE216"/>
      <c r="AF216"/>
      <c r="AG216"/>
    </row>
    <row r="217" spans="1:33" x14ac:dyDescent="0.25">
      <c r="A217" s="30">
        <f>A216+1</f>
        <v>18</v>
      </c>
      <c r="B217" s="6"/>
      <c r="C217" s="6"/>
      <c r="D217" s="31" t="s">
        <v>331</v>
      </c>
      <c r="E217" s="32"/>
      <c r="F217" s="32"/>
      <c r="G217" s="52"/>
      <c r="H217" s="52"/>
      <c r="I217" s="32"/>
      <c r="J217" s="32"/>
      <c r="K217" s="32"/>
      <c r="L217" s="32"/>
      <c r="M217" s="32"/>
      <c r="N217" s="32"/>
      <c r="O217" s="32"/>
      <c r="P217" s="32"/>
      <c r="Q217" s="32"/>
      <c r="R217" s="32"/>
      <c r="S217" s="32"/>
      <c r="T217" s="32"/>
      <c r="U217" s="32"/>
      <c r="V217" s="32"/>
      <c r="W217" s="32"/>
      <c r="X217" s="32"/>
      <c r="Y217" s="32"/>
      <c r="Z217" s="33"/>
      <c r="AA217" s="48"/>
      <c r="AB217"/>
      <c r="AC217"/>
      <c r="AD217"/>
      <c r="AE217"/>
      <c r="AF217"/>
      <c r="AG217"/>
    </row>
    <row r="218" spans="1:33" x14ac:dyDescent="0.25">
      <c r="A218" s="30">
        <f>A217+1</f>
        <v>19</v>
      </c>
      <c r="B218" s="6"/>
      <c r="C218" s="6"/>
      <c r="D218" s="65" t="s">
        <v>332</v>
      </c>
      <c r="E218" s="66"/>
      <c r="F218" s="66"/>
      <c r="G218" s="66"/>
      <c r="H218" s="66"/>
      <c r="I218" s="66"/>
      <c r="J218" s="66"/>
      <c r="K218" s="66"/>
      <c r="L218" s="66"/>
      <c r="M218" s="66"/>
      <c r="N218" s="66"/>
      <c r="O218" s="66"/>
      <c r="P218" s="66"/>
      <c r="Q218" s="66"/>
      <c r="R218" s="66"/>
      <c r="S218" s="66"/>
      <c r="T218" s="66"/>
      <c r="U218" s="66"/>
      <c r="V218" s="66"/>
      <c r="W218" s="66"/>
      <c r="X218" s="66"/>
      <c r="Y218" s="66"/>
      <c r="Z218" s="67"/>
      <c r="AA218" s="48"/>
      <c r="AB218"/>
      <c r="AC218"/>
      <c r="AD218"/>
      <c r="AE218"/>
      <c r="AF218"/>
      <c r="AG218"/>
    </row>
    <row r="219" spans="1:33" x14ac:dyDescent="0.25">
      <c r="A219" s="30">
        <f>A218+1</f>
        <v>20</v>
      </c>
      <c r="B219" s="6"/>
      <c r="C219" s="6"/>
      <c r="D219" s="65" t="s">
        <v>333</v>
      </c>
      <c r="E219" s="66"/>
      <c r="F219" s="66"/>
      <c r="G219" s="66"/>
      <c r="H219" s="66"/>
      <c r="I219" s="66"/>
      <c r="J219" s="66"/>
      <c r="K219" s="66"/>
      <c r="L219" s="66"/>
      <c r="M219" s="66"/>
      <c r="N219" s="66"/>
      <c r="O219" s="66"/>
      <c r="P219" s="66"/>
      <c r="Q219" s="66"/>
      <c r="R219" s="66"/>
      <c r="S219" s="66"/>
      <c r="T219" s="66"/>
      <c r="U219" s="66"/>
      <c r="V219" s="66"/>
      <c r="W219" s="66"/>
      <c r="X219" s="66"/>
      <c r="Y219" s="66"/>
      <c r="Z219" s="67"/>
      <c r="AA219" s="48"/>
      <c r="AB219"/>
      <c r="AC219"/>
      <c r="AD219"/>
      <c r="AE219"/>
      <c r="AF219"/>
      <c r="AG219"/>
    </row>
    <row r="220" spans="1:33" x14ac:dyDescent="0.25">
      <c r="A220" s="30">
        <f>A219+1</f>
        <v>21</v>
      </c>
      <c r="B220" s="6"/>
      <c r="C220" s="6"/>
      <c r="D220" s="65" t="s">
        <v>334</v>
      </c>
      <c r="E220" s="66"/>
      <c r="F220" s="66"/>
      <c r="G220" s="66"/>
      <c r="H220" s="66"/>
      <c r="I220" s="66"/>
      <c r="J220" s="66"/>
      <c r="K220" s="66"/>
      <c r="L220" s="66"/>
      <c r="M220" s="66"/>
      <c r="N220" s="66"/>
      <c r="O220" s="66"/>
      <c r="P220" s="66"/>
      <c r="Q220" s="66"/>
      <c r="R220" s="66"/>
      <c r="S220" s="66"/>
      <c r="T220" s="66"/>
      <c r="U220" s="66"/>
      <c r="V220" s="66"/>
      <c r="W220" s="66"/>
      <c r="X220" s="66"/>
      <c r="Y220" s="66"/>
      <c r="Z220" s="67"/>
      <c r="AA220" s="48"/>
      <c r="AB220"/>
      <c r="AC220"/>
      <c r="AD220"/>
      <c r="AE220"/>
      <c r="AF220"/>
      <c r="AG220"/>
    </row>
    <row r="221" spans="1:33" x14ac:dyDescent="0.25">
      <c r="A221" s="28"/>
      <c r="AB221"/>
      <c r="AC221"/>
      <c r="AD221"/>
      <c r="AE221"/>
      <c r="AF221"/>
      <c r="AG221"/>
    </row>
    <row r="222" spans="1:33" x14ac:dyDescent="0.25">
      <c r="A222" s="28" t="s">
        <v>298</v>
      </c>
      <c r="AB222"/>
      <c r="AC222"/>
      <c r="AD222"/>
      <c r="AE222"/>
      <c r="AF222"/>
      <c r="AG222"/>
    </row>
    <row r="223" spans="1:33" x14ac:dyDescent="0.25">
      <c r="A223" s="28"/>
      <c r="AB223"/>
      <c r="AC223"/>
      <c r="AD223"/>
      <c r="AE223"/>
      <c r="AF223"/>
      <c r="AG223"/>
    </row>
    <row r="224" spans="1:33" x14ac:dyDescent="0.25">
      <c r="A224" s="28"/>
      <c r="AB224"/>
      <c r="AC224"/>
      <c r="AD224"/>
      <c r="AE224"/>
      <c r="AF224"/>
      <c r="AG224"/>
    </row>
    <row r="225" spans="1:33" x14ac:dyDescent="0.25">
      <c r="A225" s="28"/>
      <c r="AB225"/>
      <c r="AC225"/>
      <c r="AD225"/>
      <c r="AE225"/>
      <c r="AF225"/>
      <c r="AG225"/>
    </row>
  </sheetData>
  <sheetProtection password="8719" sheet="1" objects="1" scenarios="1"/>
  <mergeCells count="17">
    <mergeCell ref="D209:Z209"/>
    <mergeCell ref="E3:N3"/>
    <mergeCell ref="D200:Z200"/>
    <mergeCell ref="D201:Z201"/>
    <mergeCell ref="D204:Z204"/>
    <mergeCell ref="D220:Z220"/>
    <mergeCell ref="O3:AA3"/>
    <mergeCell ref="D210:Z210"/>
    <mergeCell ref="D219:Z219"/>
    <mergeCell ref="D215:Z215"/>
    <mergeCell ref="D216:Z216"/>
    <mergeCell ref="D218:Z218"/>
    <mergeCell ref="D211:Z211"/>
    <mergeCell ref="D212:Z212"/>
    <mergeCell ref="D213:Z213"/>
    <mergeCell ref="D205:Z205"/>
    <mergeCell ref="D208:Z208"/>
  </mergeCells>
  <pageMargins left="0.25" right="0.25" top="0.75" bottom="0.75" header="0.3" footer="0.3"/>
  <pageSetup paperSize="8"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Appendix 1a</vt:lpstr>
      <vt:lpstr>'Appendix 1a'!Print_Area</vt:lpstr>
      <vt:lpstr>'Appendix 1a'!Print_Titles</vt:lpstr>
    </vt:vector>
  </TitlesOfParts>
  <Company>Bradford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2020-08-12T08:59:44Z</cp:lastPrinted>
  <dcterms:created xsi:type="dcterms:W3CDTF">2018-09-25T08:54:57Z</dcterms:created>
  <dcterms:modified xsi:type="dcterms:W3CDTF">2020-10-02T10:09:30Z</dcterms:modified>
</cp:coreProperties>
</file>